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<sst xmlns="http://schemas.openxmlformats.org/spreadsheetml/2006/main" count="932" uniqueCount="200">
  <si>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</si>
  <si>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</si>
  <si>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</si>
  <si>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</si>
  <si>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</si>
  <si>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</si>
  <si>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</si>
  <si>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</si>
  <si>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</si>
  <si>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</si>
  <si>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</si>
  <si>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</si>
  <si>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</si>
  <si>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</si>
  <si>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</si>
  <si>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</si>
  <si>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</si>
  <si>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</si>
  <si>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</si>
  <si>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</si>
  <si>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</si>
  <si>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</si>
  <si>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</si>
  <si>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</si>
  <si>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</si>
  <si>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</si>
  <si>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</si>
  <si>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</si>
  <si>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</si>
  <si>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</si>
  <si>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</si>
  <si>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</si>
  <si>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</si>
  <si>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</si>
  <si>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</si>
  <si>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</si>
  <si>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</si>
  <si>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</si>
  <si>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</si>
  <si>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</si>
  <si>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</si>
  <si>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</si>
  <si>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</si>
  <si>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</si>
  <si>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</si>
  <si>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</si>
  <si>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</si>
  <si>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</si>
  <si>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</si>
  <si>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</si>
  <si>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29.06.2021</t>
  </si>
  <si>
    <t>26.06.2021</t>
  </si>
  <si>
    <t>Joonies трусики Premium Soft XL (12-17 кг), 38 шт.</t>
  </si>
  <si>
    <t>Платёж покупателя</t>
  </si>
  <si>
    <t>28.06.2021</t>
  </si>
  <si>
    <t>60d7116e32da837cf0086d91</t>
  </si>
  <si>
    <t>27.06.2021</t>
  </si>
  <si>
    <t>Joonies трусики Premium Soft L (9-14 кг), 44 шт.</t>
  </si>
  <si>
    <t>60d869fa863e4e23e562a72a</t>
  </si>
  <si>
    <t>Merries подгузники XL (12-20 кг), 44 шт.</t>
  </si>
  <si>
    <t>60d761553620c20d0e44a6f5</t>
  </si>
  <si>
    <t>24.06.2021</t>
  </si>
  <si>
    <t>Missha BB крем Perfect Cover, SPF 42, 20 мл, оттенок: 23 natural beige</t>
  </si>
  <si>
    <t>60d4399c5a3951dca626a4de</t>
  </si>
  <si>
    <t>Pigeon Бутылочка Перистальтик Плюс с широким горлом PP, 240 мл, с 3 месяцев, бесцветный</t>
  </si>
  <si>
    <t>60d75a723620c2350044a6e4</t>
  </si>
  <si>
    <t>La'dor Набор бессиликоновый увлажняющий Шампунь + Кондиционер, 530мл + 530мл (10889+10612)</t>
  </si>
  <si>
    <t>60d83164c5311b318d700216</t>
  </si>
  <si>
    <t>COSRX Essence Advanced Snail 96 Mucin Power Эссенция для лица с фильтратом улитки, 100 мл</t>
  </si>
  <si>
    <t>60d77d9194d527292ecc2245</t>
  </si>
  <si>
    <t>Laneige Увлажняющая ночная маска с ароматом лаванды Water Sleeping Mask Lavande 15 мл</t>
  </si>
  <si>
    <t>60d8a0227399011387d93a01</t>
  </si>
  <si>
    <t>Esthetic House шампунь для волос CP-1 Ginger Purifying, 500 мл</t>
  </si>
  <si>
    <t>60d89f3d7153b3d8bf2dfb3d</t>
  </si>
  <si>
    <t>Satisfyer Вибратор для пар Double Joy (J2008-16), purple</t>
  </si>
  <si>
    <t>60d7743394d52706e22a490f</t>
  </si>
  <si>
    <t>Satisfyer Вакуумно-волновой стимулятор Love Breeze, розовый</t>
  </si>
  <si>
    <t>60d437b37399017891d93a03</t>
  </si>
  <si>
    <t>25.06.2021</t>
  </si>
  <si>
    <t>JIGOTT Facis Сыворотка для лица с секретом улитки Snail Essence Ampoule, 35 мл</t>
  </si>
  <si>
    <t>60d6272c99d6ef4bf28f2e36</t>
  </si>
  <si>
    <t>Jigott Snail Reparing Cream Восстанавливающий крем для лица с муцином улитки, 100 мл</t>
  </si>
  <si>
    <t>Satisfyer Стимулятор Penguin Air Pulse, черный/белый</t>
  </si>
  <si>
    <t>60d449a38927caf63566abb2</t>
  </si>
  <si>
    <t>60d77ec1bed21e2e2623a10b</t>
  </si>
  <si>
    <t>Satisfyer Стимулятор Traveler, aubergine/rosegold</t>
  </si>
  <si>
    <t>60d45de38927ca8c4666abc9</t>
  </si>
  <si>
    <t>23.06.2021</t>
  </si>
  <si>
    <t>Goo.N подгузники S (4-8 кг), 84 шт.</t>
  </si>
  <si>
    <t>60d9a9ca7153b31d6cfe761f</t>
  </si>
  <si>
    <t>19.06.2021</t>
  </si>
  <si>
    <t>Pigeon Ножницы 15122 белый</t>
  </si>
  <si>
    <t>60d9b7c8b9f8edddd1b4b64a</t>
  </si>
  <si>
    <t>60d70939863e4e711b62a64e</t>
  </si>
  <si>
    <t>Deoproce шампунь Black garlic Intensive energy с экстрактом черного чеснока, 200 мл</t>
  </si>
  <si>
    <t>60d8989e94d5271266cc21bc</t>
  </si>
  <si>
    <t>Гель для стирки Kao Attack Bio EX, 0.88 кг, бутылка</t>
  </si>
  <si>
    <t>60d48c7704e94366326722c8</t>
  </si>
  <si>
    <t>Pigeon Бутылочка Перистальтик Плюс с широким горлом PP, 160 мл, с рождения, бесцветный</t>
  </si>
  <si>
    <t>60d6c6d103c378de816aea09</t>
  </si>
  <si>
    <t>Satisfyer Вибратор из силикона Sexy Secret Panty 8.2 см, красный</t>
  </si>
  <si>
    <t>60d49ec4c3080f0389b4cf5b</t>
  </si>
  <si>
    <t>Satisfyer Стимулятор Pro 2 Vibration, rose gold</t>
  </si>
  <si>
    <t>60d4ea81fbacea6ea80ff715</t>
  </si>
  <si>
    <t>Goo.N подгузники Ultra NB (до 5 кг) 114 шт.</t>
  </si>
  <si>
    <t>60d9f4ec3620c263faad708b</t>
  </si>
  <si>
    <t>Vivienne Sabo Тушь для ресниц Cabaret Waterproof, black</t>
  </si>
  <si>
    <t>60d8aca532da834d44086d28</t>
  </si>
  <si>
    <t>60d9f93ff4c0cb416ea3e984</t>
  </si>
  <si>
    <t>Аминокислотный комплекс Optimum Nutrition Superior Amino 2222 (320 таблеток)</t>
  </si>
  <si>
    <t>60d9f9a17399017ad082934e</t>
  </si>
  <si>
    <t>Смесь Kabrita 3 GOLD для комфортного пищеварения, старше 12 месяцев, 800 г</t>
  </si>
  <si>
    <t>60d9fbfec3080ff569b4cee0</t>
  </si>
  <si>
    <t>Satisfyer Стимулятор Number One Air Pulse (Next Gen), розовое золото</t>
  </si>
  <si>
    <t>60da053a4f5c6e2bbcf0f313</t>
  </si>
  <si>
    <t>Joonies трусики Comfort XL (12-17 кг), 38 шт., 2 уп.</t>
  </si>
  <si>
    <t>60d88d6e954f6bf170f8421a</t>
  </si>
  <si>
    <t>Joonies трусики Comfort XL (12-17 кг), 38 шт.</t>
  </si>
  <si>
    <t>Гель для стирки Kao Attack Bio EX, 0.77 кг, дой-пак</t>
  </si>
  <si>
    <t>60da07a0bed21e67ead3b910</t>
  </si>
  <si>
    <t>AURAMI Ароматизатор для автомобиля Egoiste BLС-10 100 мл</t>
  </si>
  <si>
    <t>60da07adf98801df0376fada</t>
  </si>
  <si>
    <t>Petitfee Охлаждающая гидрогелевая маска для лица с экстрактом агавы Agave Cooling Hydrogel Face Mask, 32 г, 5 уп.</t>
  </si>
  <si>
    <t>60da08e88927cacc7566ac11</t>
  </si>
  <si>
    <t>Смесь Kabrita 2 GOLD для комфортного пищеварения, 6-12 месяцев, 800 г</t>
  </si>
  <si>
    <t>60d4c4ce2af6cd704e62d057</t>
  </si>
  <si>
    <t>Протеин QNT Казеин Протеин 908 г, ваниль</t>
  </si>
  <si>
    <t>60da0ee5792ab16f6700f720</t>
  </si>
  <si>
    <t>Vivienne Sabo Набор: Тушь для ресниц Cabaret Premiere, карандаш для бровей Coup De Genie</t>
  </si>
  <si>
    <t>60da15e303c37803966ae984</t>
  </si>
  <si>
    <t>Протеин Optimum Nutrition 100% Whey Gold Standard (2100-2353 г) белый шоколад</t>
  </si>
  <si>
    <t>60da160a03c378d55e6aea61</t>
  </si>
  <si>
    <t>60da16a5f9880170eb76fb0e</t>
  </si>
  <si>
    <t>Satisfyer Стимулятор Curvy 2+, розовый</t>
  </si>
  <si>
    <t>60da15bec3080f594fb4cf5d</t>
  </si>
  <si>
    <t>YokoSun трусики Premium XL (12-20 кг) 38 шт.</t>
  </si>
  <si>
    <t>60da15cb20d51d65757a23cb</t>
  </si>
  <si>
    <t>Satisfyer Вибратор силиконовый Yummy Sunshine 22.5 см, желтый</t>
  </si>
  <si>
    <t>60da23ffb9f8eddac5b4b59d</t>
  </si>
  <si>
    <t>22.06.2021</t>
  </si>
  <si>
    <t>60da25ed863e4e433862a690</t>
  </si>
  <si>
    <t>YokoSun подгузники Premium L (9-13 кг) 54 шт.</t>
  </si>
  <si>
    <t>60d77b61f98801ba3476fbdf</t>
  </si>
  <si>
    <t>60da2fb43620c27ac3ad6ffa</t>
  </si>
  <si>
    <t>YokoSun трусики Premium M (6-10 кг) 56 шт.</t>
  </si>
  <si>
    <t>60da2fd0bed21e6ce5d3b87d</t>
  </si>
  <si>
    <t>YokoSun подгузники L (9-13 кг), 54 шт.</t>
  </si>
  <si>
    <t>60d8e1c17153b35166fe768c</t>
  </si>
  <si>
    <t>Satisfyer Вибромассажер из силикона с вакуумно-волновой клиторальной стимуляцией Pro G-Spot Rabbit 22 см, белый</t>
  </si>
  <si>
    <t>60d70fd52fe0984e4e2a35f1</t>
  </si>
  <si>
    <t>60d98160792ab1120e74ada5</t>
  </si>
  <si>
    <t>60da44f8863e4e4f9e62a63b</t>
  </si>
  <si>
    <t>60d6a503863e4e3c0c62a6ad</t>
  </si>
  <si>
    <t>Esthetic House кондиционер для волос CP-1 Bright Complex Intense Nourishing Professional с протеинами, 100 мл</t>
  </si>
  <si>
    <t>60d7466c8927caab9666aaf0</t>
  </si>
  <si>
    <t>60d8c51103c378cf3a6ae8e5</t>
  </si>
  <si>
    <t>Satisfyer Вибромассажер Wand-er Woman 34 см (J2018-47), белый</t>
  </si>
  <si>
    <t>60d7577694d5273fb32a4a35</t>
  </si>
  <si>
    <t>Satisfyer Стимулятор Curvy 2+, белый</t>
  </si>
  <si>
    <t>60d9f7099066f46801e62d2b</t>
  </si>
  <si>
    <t>60d97bd94f5c6e226ff0f351</t>
  </si>
  <si>
    <t>Ёkitto трусики М (5-10 кг) 52 шт.</t>
  </si>
  <si>
    <t>60d821688927ca0a65fdcb2e</t>
  </si>
  <si>
    <t>60d70a9bfbacea0c990ff777</t>
  </si>
  <si>
    <t>Гель для душа Holika Holika с алоэ вера Aloe 92% Shower Gel, 250 мл</t>
  </si>
  <si>
    <t>60d963c004e943e7176721e2</t>
  </si>
  <si>
    <t>60d8c6da3b31764a503f8279</t>
  </si>
  <si>
    <t>60d81abf03c37830286ae902</t>
  </si>
  <si>
    <t>Joonies трусики Premium Soft M (6-11 кг), 56 шт.</t>
  </si>
  <si>
    <t>60d82f1e0fe9951cfd864d87</t>
  </si>
  <si>
    <t>YokoSun трусики XXL (15-23 кг) 28 шт.</t>
  </si>
  <si>
    <t>60d8dd5e32da83057d086e3c</t>
  </si>
  <si>
    <t>60d741967153b31559fe75eb</t>
  </si>
  <si>
    <t>60d9fdbf954f6b9314f84302</t>
  </si>
  <si>
    <t>Biore мусс для умывания с увлажняющим эффектом, 150 мл</t>
  </si>
  <si>
    <t>60d8e14a954f6bbcf8f842ad</t>
  </si>
  <si>
    <t>Biore Крем-гель для лица Увлажнение, 180 мл</t>
  </si>
  <si>
    <t>60d82f0794d527124ccc22a8</t>
  </si>
  <si>
    <t>60d9f9eb04e943341d6721fb</t>
  </si>
  <si>
    <t>60d6f612c3080f97e6b4cf1a</t>
  </si>
  <si>
    <t>60d726f8dbdc312b2f1fb46d</t>
  </si>
  <si>
    <t>Joonies трусики Comfort L (9-14 кг), 44 шт.</t>
  </si>
  <si>
    <t>60d853e6863e4e167862a64e</t>
  </si>
  <si>
    <t>Lion Средство для выведения пятен Fight, 425 мл</t>
  </si>
  <si>
    <t>60d78a492fe098380b2a361e</t>
  </si>
  <si>
    <t>Презервативы Sagami Original 0.02, 6 шт.</t>
  </si>
  <si>
    <t>60d94b5f6a86436e757cc771</t>
  </si>
  <si>
    <t>Стиральный порошок FUNS Clean с ферментом яичного белка, картонная пачка, 0.9 кг</t>
  </si>
  <si>
    <t>60d5a46c7153b32ddd2dfb6d</t>
  </si>
  <si>
    <t>21.06.2021</t>
  </si>
  <si>
    <t>YokoSun подгузники M (5-10 кг), 62 шт.</t>
  </si>
  <si>
    <t>Возврат платежа покупателя</t>
  </si>
  <si>
    <t>60d99a2e6a864350637cc751</t>
  </si>
  <si>
    <t>20.06.2021</t>
  </si>
  <si>
    <t>Смесь Kabrita 3 GOLD для комфортного пищеварения, старше 12 месяцев, 400 г</t>
  </si>
  <si>
    <t>60d9b16304e9435e23672328</t>
  </si>
  <si>
    <t>Biore мицеллярная вода, 320 мл</t>
  </si>
  <si>
    <t>60d9d41b32da838731086d31</t>
  </si>
  <si>
    <t>Joonies подгузники Premium Soft M (6-11 кг), 58 шт.</t>
  </si>
  <si>
    <t>60d9f163dbdc3132651fb574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</si>
</sst>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453830.0</v>
      </c>
    </row>
    <row r="4" spans="1:9" s="3" customFormat="1" x14ac:dyDescent="0.2" ht="16.0" customHeight="true">
      <c r="A4" s="3" t="s">
        <v>34</v>
      </c>
      <c r="B4" s="10" t="n">
        <v>94121.0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5.2352245E7</v>
      </c>
      <c r="B8" s="8" t="s">
        <v>51</v>
      </c>
      <c r="C8" s="8" t="n">
        <f>IF(false,"120921853", "120921853")</f>
      </c>
      <c r="D8" s="8" t="s">
        <v>52</v>
      </c>
      <c r="E8" s="8" t="n">
        <v>8.0</v>
      </c>
      <c r="F8" s="8" t="n">
        <v>3448.0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5.2474543E7</v>
      </c>
      <c r="B9" t="s" s="8">
        <v>56</v>
      </c>
      <c r="C9" t="n" s="8">
        <f>IF(false,"01-003884", "01-003884")</f>
      </c>
      <c r="D9" t="s" s="8">
        <v>57</v>
      </c>
      <c r="E9" t="n" s="8">
        <v>1.0</v>
      </c>
      <c r="F9" t="n" s="8">
        <v>919.0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5.2391183E7</v>
      </c>
      <c r="B10" s="8" t="s">
        <v>51</v>
      </c>
      <c r="C10" s="8" t="n">
        <f>IF(false,"003-318", "003-318")</f>
      </c>
      <c r="D10" s="8" t="s">
        <v>59</v>
      </c>
      <c r="E10" s="8" t="n">
        <v>1.0</v>
      </c>
      <c r="F10" s="8" t="n">
        <v>1489.0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5.2072989E7</v>
      </c>
      <c r="B11" t="s" s="8">
        <v>61</v>
      </c>
      <c r="C11" t="n" s="8">
        <f>IF(false,"120921947", "120921947")</f>
      </c>
      <c r="D11" t="s" s="8">
        <v>62</v>
      </c>
      <c r="E11" t="n" s="8">
        <v>1.0</v>
      </c>
      <c r="F11" t="n" s="8">
        <v>599.0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5.238839E7</v>
      </c>
      <c r="B12" t="s" s="8">
        <v>51</v>
      </c>
      <c r="C12" t="n" s="8">
        <f>IF(false,"005-1254", "005-1254")</f>
      </c>
      <c r="D12" t="s" s="8">
        <v>64</v>
      </c>
      <c r="E12" t="n" s="8">
        <v>1.0</v>
      </c>
      <c r="F12" t="n" s="8">
        <v>555.0</v>
      </c>
      <c r="G12" t="s" s="8">
        <v>53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5.2441075E7</v>
      </c>
      <c r="B13" s="8" t="s">
        <v>56</v>
      </c>
      <c r="C13" s="8" t="n">
        <f>IF(false,"120922558", "120922558")</f>
      </c>
      <c r="D13" s="8" t="s">
        <v>66</v>
      </c>
      <c r="E13" s="8" t="n">
        <v>1.0</v>
      </c>
      <c r="F13" s="8" t="n">
        <v>1148.0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5.2402719E7</v>
      </c>
      <c r="B14" s="8" t="s">
        <v>51</v>
      </c>
      <c r="C14" s="8" t="n">
        <f>IF(false,"120922675", "120922675")</f>
      </c>
      <c r="D14" s="8" t="s">
        <v>68</v>
      </c>
      <c r="E14" s="8" t="n">
        <v>1.0</v>
      </c>
      <c r="F14" s="8" t="n">
        <v>1465.0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5.2503584E7</v>
      </c>
      <c r="B15" t="s" s="8">
        <v>56</v>
      </c>
      <c r="C15" t="n" s="8">
        <f>IF(false,"120922868", "120922868")</f>
      </c>
      <c r="D15" t="s" s="8">
        <v>70</v>
      </c>
      <c r="E15" t="n" s="8">
        <v>1.0</v>
      </c>
      <c r="F15" t="n" s="8">
        <v>1.0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5.2502995E7</v>
      </c>
      <c r="B16" t="s" s="8">
        <v>56</v>
      </c>
      <c r="C16" t="n" s="8">
        <f>IF(false,"120922164", "120922164")</f>
      </c>
      <c r="D16" t="s" s="8">
        <v>72</v>
      </c>
      <c r="E16" t="n" s="8">
        <v>1.0</v>
      </c>
      <c r="F16" s="8" t="n">
        <v>680.0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5.2399011E7</v>
      </c>
      <c r="B17" s="8" t="s">
        <v>51</v>
      </c>
      <c r="C17" s="8" t="n">
        <f>IF(false,"120922946", "120922946")</f>
      </c>
      <c r="D17" s="8" t="s">
        <v>74</v>
      </c>
      <c r="E17" s="8" t="n">
        <v>1.0</v>
      </c>
      <c r="F17" s="8" t="n">
        <v>1349.0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5.2071492E7</v>
      </c>
      <c r="B18" t="s" s="8">
        <v>61</v>
      </c>
      <c r="C18" t="n" s="8">
        <f>IF(false,"120922952", "120922952")</f>
      </c>
      <c r="D18" t="s" s="8">
        <v>76</v>
      </c>
      <c r="E18" t="n" s="8">
        <v>1.0</v>
      </c>
      <c r="F18" t="n" s="8">
        <v>1273.0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5.228386E7</v>
      </c>
      <c r="B19" s="8" t="s">
        <v>78</v>
      </c>
      <c r="C19" s="8" t="n">
        <f>IF(false,"120922425", "120922425")</f>
      </c>
      <c r="D19" s="8" t="s">
        <v>79</v>
      </c>
      <c r="E19" s="8" t="n">
        <v>1.0</v>
      </c>
      <c r="F19" s="8" t="n">
        <v>547.0</v>
      </c>
      <c r="G19" s="8" t="s">
        <v>53</v>
      </c>
      <c r="H19" s="8" t="s">
        <v>54</v>
      </c>
      <c r="I19" s="8" t="s">
        <v>80</v>
      </c>
    </row>
    <row r="20" spans="1:9" x14ac:dyDescent="0.2" ht="16.0" customHeight="true">
      <c r="A20" s="7" t="n">
        <v>5.228386E7</v>
      </c>
      <c r="B20" s="8" t="s">
        <v>78</v>
      </c>
      <c r="C20" s="8" t="n">
        <f>IF(false,"120921871", "120921871")</f>
      </c>
      <c r="D20" s="8" t="s">
        <v>81</v>
      </c>
      <c r="E20" s="8" t="n">
        <v>1.0</v>
      </c>
      <c r="F20" s="8" t="n">
        <v>332.0</v>
      </c>
      <c r="G20" s="8" t="s">
        <v>53</v>
      </c>
      <c r="H20" s="8" t="s">
        <v>54</v>
      </c>
      <c r="I20" s="8" t="s">
        <v>80</v>
      </c>
    </row>
    <row r="21" ht="16.0" customHeight="true">
      <c r="A21" t="n" s="7">
        <v>5.2081982E7</v>
      </c>
      <c r="B21" t="s" s="8">
        <v>61</v>
      </c>
      <c r="C21" t="n" s="8">
        <f>IF(false,"120922947", "120922947")</f>
      </c>
      <c r="D21" t="s" s="8">
        <v>82</v>
      </c>
      <c r="E21" t="n" s="8">
        <v>1.0</v>
      </c>
      <c r="F21" t="n" s="8">
        <v>1573.0</v>
      </c>
      <c r="G21" t="s" s="8">
        <v>53</v>
      </c>
      <c r="H21" t="s" s="8">
        <v>54</v>
      </c>
      <c r="I21" t="s" s="8">
        <v>83</v>
      </c>
    </row>
    <row r="22" spans="1:9" s="1" customFormat="1" x14ac:dyDescent="0.2" ht="16.0" customHeight="true">
      <c r="A22" s="7" t="n">
        <v>5.2403558E7</v>
      </c>
      <c r="B22" t="s" s="8">
        <v>51</v>
      </c>
      <c r="C22" t="n" s="8">
        <f>IF(false,"005-1254", "005-1254")</f>
      </c>
      <c r="D22" t="s" s="8">
        <v>64</v>
      </c>
      <c r="E22" t="n" s="8">
        <v>1.0</v>
      </c>
      <c r="F22" s="8" t="n">
        <v>124.0</v>
      </c>
      <c r="G22" s="8" t="s">
        <v>53</v>
      </c>
      <c r="H22" s="8" t="s">
        <v>54</v>
      </c>
      <c r="I22" s="8" t="s">
        <v>84</v>
      </c>
    </row>
    <row r="23" spans="1:9" x14ac:dyDescent="0.2" ht="16.0" customHeight="true">
      <c r="A23" s="7" t="n">
        <v>5.2094276E7</v>
      </c>
      <c r="B23" s="8" t="s">
        <v>61</v>
      </c>
      <c r="C23" s="8" t="n">
        <f>IF(false,"120922950", "120922950")</f>
      </c>
      <c r="D23" s="8" t="s">
        <v>85</v>
      </c>
      <c r="E23" s="8" t="n">
        <v>1.0</v>
      </c>
      <c r="F23" s="8" t="n">
        <v>1579.0</v>
      </c>
      <c r="G23" s="8" t="s">
        <v>53</v>
      </c>
      <c r="H23" s="8" t="s">
        <v>54</v>
      </c>
      <c r="I23" s="8" t="s">
        <v>86</v>
      </c>
    </row>
    <row r="24" ht="16.0" customHeight="true">
      <c r="A24" t="n" s="7">
        <v>5.1968174E7</v>
      </c>
      <c r="B24" t="s" s="8">
        <v>87</v>
      </c>
      <c r="C24" t="n" s="8">
        <f>IF(false,"002-101", "002-101")</f>
      </c>
      <c r="D24" t="s" s="8">
        <v>88</v>
      </c>
      <c r="E24" t="n" s="8">
        <v>1.0</v>
      </c>
      <c r="F24" t="n" s="8">
        <v>1489.0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5.1400225E7</v>
      </c>
      <c r="B25" t="s" s="8">
        <v>90</v>
      </c>
      <c r="C25" t="n" s="8">
        <f>IF(false,"005-1273", "005-1273")</f>
      </c>
      <c r="D25" t="s" s="8">
        <v>91</v>
      </c>
      <c r="E25" t="n" s="8">
        <v>1.0</v>
      </c>
      <c r="F25" t="n" s="8">
        <v>699.0</v>
      </c>
      <c r="G25" t="s" s="8">
        <v>53</v>
      </c>
      <c r="H25" t="s" s="8">
        <v>54</v>
      </c>
      <c r="I25" t="s" s="8">
        <v>92</v>
      </c>
    </row>
    <row r="26" ht="16.0" customHeight="true">
      <c r="A26" t="n" s="7">
        <v>5.2347572E7</v>
      </c>
      <c r="B26" t="s" s="8">
        <v>51</v>
      </c>
      <c r="C26" t="n" s="8">
        <f>IF(false,"120921853", "120921853")</f>
      </c>
      <c r="D26" t="s" s="8">
        <v>52</v>
      </c>
      <c r="E26" t="n" s="8">
        <v>2.0</v>
      </c>
      <c r="F26" t="n" s="8">
        <v>1398.0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5.2499568E7</v>
      </c>
      <c r="B27" t="s" s="8">
        <v>56</v>
      </c>
      <c r="C27" t="n" s="8">
        <f>IF(false,"120922964", "120922964")</f>
      </c>
      <c r="D27" t="s" s="8">
        <v>94</v>
      </c>
      <c r="E27" t="n" s="8">
        <v>1.0</v>
      </c>
      <c r="F27" t="n" s="8">
        <v>145.0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5.2128344E7</v>
      </c>
      <c r="B28" t="s" s="8">
        <v>61</v>
      </c>
      <c r="C28" t="n" s="8">
        <f>IF(false,"120922877", "120922877")</f>
      </c>
      <c r="D28" t="s" s="8">
        <v>96</v>
      </c>
      <c r="E28" t="n" s="8">
        <v>1.0</v>
      </c>
      <c r="F28" t="n" s="8">
        <v>550.0</v>
      </c>
      <c r="G28" t="s" s="8">
        <v>53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5.2312752E7</v>
      </c>
      <c r="B29" t="s" s="8">
        <v>51</v>
      </c>
      <c r="C29" t="n" s="8">
        <f>IF(false,"005-1255", "005-1255")</f>
      </c>
      <c r="D29" t="s" s="8">
        <v>98</v>
      </c>
      <c r="E29" t="n" s="8">
        <v>1.0</v>
      </c>
      <c r="F29" t="n" s="8">
        <v>529.0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5.2136955E7</v>
      </c>
      <c r="B30" t="s" s="8">
        <v>61</v>
      </c>
      <c r="C30" t="n" s="8">
        <f>IF(false,"120922944", "120922944")</f>
      </c>
      <c r="D30" t="s" s="8">
        <v>100</v>
      </c>
      <c r="E30" t="n" s="8">
        <v>1.0</v>
      </c>
      <c r="F30" t="n" s="8">
        <v>1075.0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5.2171853E7</v>
      </c>
      <c r="B31" t="s" s="8">
        <v>61</v>
      </c>
      <c r="C31" t="n" s="8">
        <f>IF(false,"120922942", "120922942")</f>
      </c>
      <c r="D31" t="s" s="8">
        <v>102</v>
      </c>
      <c r="E31" t="n" s="8">
        <v>1.0</v>
      </c>
      <c r="F31" t="n" s="8">
        <v>2089.0</v>
      </c>
      <c r="G31" t="s" s="8">
        <v>53</v>
      </c>
      <c r="H31" t="s" s="8">
        <v>54</v>
      </c>
      <c r="I31" t="s" s="8">
        <v>103</v>
      </c>
    </row>
    <row r="32" ht="16.0" customHeight="true">
      <c r="A32" t="n" s="7">
        <v>5.2186369E7</v>
      </c>
      <c r="B32" t="s" s="8">
        <v>78</v>
      </c>
      <c r="C32" t="n" s="8">
        <f>IF(false,"005-1112", "005-1112")</f>
      </c>
      <c r="D32" t="s" s="8">
        <v>104</v>
      </c>
      <c r="E32" t="n" s="8">
        <v>1.0</v>
      </c>
      <c r="F32" t="n" s="8">
        <v>1749.0</v>
      </c>
      <c r="G32" t="s" s="8">
        <v>53</v>
      </c>
      <c r="H32" t="s" s="8">
        <v>54</v>
      </c>
      <c r="I32" t="s" s="8">
        <v>105</v>
      </c>
    </row>
    <row r="33" ht="16.0" customHeight="true">
      <c r="A33" t="n" s="7">
        <v>5.2509553E7</v>
      </c>
      <c r="B33" t="s" s="8">
        <v>56</v>
      </c>
      <c r="C33" t="n" s="8">
        <f>IF(false,"120922393", "120922393")</f>
      </c>
      <c r="D33" t="s" s="8">
        <v>106</v>
      </c>
      <c r="E33" t="n" s="8">
        <v>1.0</v>
      </c>
      <c r="F33" t="n" s="8">
        <v>1.0</v>
      </c>
      <c r="G33" t="s" s="8">
        <v>53</v>
      </c>
      <c r="H33" t="s" s="8">
        <v>54</v>
      </c>
      <c r="I33" t="s" s="8">
        <v>107</v>
      </c>
    </row>
    <row r="34" ht="16.0" customHeight="true">
      <c r="A34" t="n" s="7">
        <v>5.2025587E7</v>
      </c>
      <c r="B34" t="s" s="8">
        <v>87</v>
      </c>
      <c r="C34" t="n" s="8">
        <f>IF(false,"005-1254", "005-1254")</f>
      </c>
      <c r="D34" t="s" s="8">
        <v>64</v>
      </c>
      <c r="E34" t="n" s="8">
        <v>1.0</v>
      </c>
      <c r="F34" t="n" s="8">
        <v>555.0</v>
      </c>
      <c r="G34" t="s" s="8">
        <v>53</v>
      </c>
      <c r="H34" t="s" s="8">
        <v>54</v>
      </c>
      <c r="I34" t="s" s="8">
        <v>108</v>
      </c>
    </row>
    <row r="35" ht="16.0" customHeight="true">
      <c r="A35" t="n" s="7">
        <v>5.2321673E7</v>
      </c>
      <c r="B35" t="s" s="8">
        <v>51</v>
      </c>
      <c r="C35" t="n" s="8">
        <f>IF(false,"120923175", "120923175")</f>
      </c>
      <c r="D35" t="s" s="8">
        <v>109</v>
      </c>
      <c r="E35" t="n" s="8">
        <v>1.0</v>
      </c>
      <c r="F35" t="n" s="8">
        <v>2999.0</v>
      </c>
      <c r="G35" t="s" s="8">
        <v>53</v>
      </c>
      <c r="H35" t="s" s="8">
        <v>54</v>
      </c>
      <c r="I35" t="s" s="8">
        <v>110</v>
      </c>
    </row>
    <row r="36" ht="16.0" customHeight="true">
      <c r="A36" t="n" s="7">
        <v>5.2221506E7</v>
      </c>
      <c r="B36" t="s" s="8">
        <v>78</v>
      </c>
      <c r="C36" t="n" s="8">
        <f>IF(false,"120921202", "120921202")</f>
      </c>
      <c r="D36" t="s" s="8">
        <v>111</v>
      </c>
      <c r="E36" t="n" s="8">
        <v>3.0</v>
      </c>
      <c r="F36" t="n" s="8">
        <v>5397.0</v>
      </c>
      <c r="G36" t="s" s="8">
        <v>53</v>
      </c>
      <c r="H36" t="s" s="8">
        <v>54</v>
      </c>
      <c r="I36" t="s" s="8">
        <v>112</v>
      </c>
    </row>
    <row r="37" ht="16.0" customHeight="true">
      <c r="A37" t="n" s="7">
        <v>5.2225169E7</v>
      </c>
      <c r="B37" t="s" s="8">
        <v>78</v>
      </c>
      <c r="C37" t="n" s="8">
        <f>IF(false,"120922954", "120922954")</f>
      </c>
      <c r="D37" t="s" s="8">
        <v>113</v>
      </c>
      <c r="E37" t="n" s="8">
        <v>1.0</v>
      </c>
      <c r="F37" t="n" s="8">
        <v>854.0</v>
      </c>
      <c r="G37" t="s" s="8">
        <v>53</v>
      </c>
      <c r="H37" t="s" s="8">
        <v>54</v>
      </c>
      <c r="I37" t="s" s="8">
        <v>114</v>
      </c>
    </row>
    <row r="38" ht="16.0" customHeight="true">
      <c r="A38" t="n" s="7">
        <v>5.249389E7</v>
      </c>
      <c r="B38" t="s" s="8">
        <v>56</v>
      </c>
      <c r="C38" t="n" s="8">
        <f>IF(false,"120922767", "120922767")</f>
      </c>
      <c r="D38" t="s" s="8">
        <v>115</v>
      </c>
      <c r="E38" t="n" s="8">
        <v>1.0</v>
      </c>
      <c r="F38" t="n" s="8">
        <v>1679.0</v>
      </c>
      <c r="G38" t="s" s="8">
        <v>53</v>
      </c>
      <c r="H38" t="s" s="8">
        <v>54</v>
      </c>
      <c r="I38" t="s" s="8">
        <v>116</v>
      </c>
    </row>
    <row r="39" ht="16.0" customHeight="true">
      <c r="A39" t="n" s="7">
        <v>5.249389E7</v>
      </c>
      <c r="B39" t="s" s="8">
        <v>56</v>
      </c>
      <c r="C39" t="n" s="8">
        <f>IF(false,"120922351", "120922351")</f>
      </c>
      <c r="D39" t="s" s="8">
        <v>117</v>
      </c>
      <c r="E39" t="n" s="8">
        <v>1.0</v>
      </c>
      <c r="F39" t="n" s="8">
        <v>799.0</v>
      </c>
      <c r="G39" t="s" s="8">
        <v>53</v>
      </c>
      <c r="H39" t="s" s="8">
        <v>54</v>
      </c>
      <c r="I39" t="s" s="8">
        <v>116</v>
      </c>
    </row>
    <row r="40" ht="16.0" customHeight="true">
      <c r="A40" t="n" s="7">
        <v>5.2174325E7</v>
      </c>
      <c r="B40" t="s" s="8">
        <v>61</v>
      </c>
      <c r="C40" t="n" s="8">
        <f>IF(false,"000-631", "000-631")</f>
      </c>
      <c r="D40" t="s" s="8">
        <v>118</v>
      </c>
      <c r="E40" t="n" s="8">
        <v>10.0</v>
      </c>
      <c r="F40" t="n" s="8">
        <v>4050.0</v>
      </c>
      <c r="G40" t="s" s="8">
        <v>53</v>
      </c>
      <c r="H40" t="s" s="8">
        <v>54</v>
      </c>
      <c r="I40" t="s" s="8">
        <v>119</v>
      </c>
    </row>
    <row r="41" ht="16.0" customHeight="true">
      <c r="A41" t="n" s="7">
        <v>5.2045811E7</v>
      </c>
      <c r="B41" t="s" s="8">
        <v>61</v>
      </c>
      <c r="C41" t="n" s="8">
        <f>IF(false,"120922863", "120922863")</f>
      </c>
      <c r="D41" t="s" s="8">
        <v>120</v>
      </c>
      <c r="E41" t="n" s="8">
        <v>1.0</v>
      </c>
      <c r="F41" t="n" s="8">
        <v>365.0</v>
      </c>
      <c r="G41" t="s" s="8">
        <v>53</v>
      </c>
      <c r="H41" t="s" s="8">
        <v>54</v>
      </c>
      <c r="I41" t="s" s="8">
        <v>121</v>
      </c>
    </row>
    <row r="42" ht="16.0" customHeight="true">
      <c r="A42" t="n" s="7">
        <v>5.1925757E7</v>
      </c>
      <c r="B42" t="s" s="8">
        <v>87</v>
      </c>
      <c r="C42" t="n" s="8">
        <f>IF(false,"120921848", "120921848")</f>
      </c>
      <c r="D42" t="s" s="8">
        <v>122</v>
      </c>
      <c r="E42" t="n" s="8">
        <v>2.0</v>
      </c>
      <c r="F42" t="n" s="8">
        <v>1860.0</v>
      </c>
      <c r="G42" t="s" s="8">
        <v>53</v>
      </c>
      <c r="H42" t="s" s="8">
        <v>54</v>
      </c>
      <c r="I42" t="s" s="8">
        <v>123</v>
      </c>
    </row>
    <row r="43" ht="16.0" customHeight="true">
      <c r="A43" t="n" s="7">
        <v>5.2154261E7</v>
      </c>
      <c r="B43" t="s" s="8">
        <v>61</v>
      </c>
      <c r="C43" t="n" s="8">
        <f>IF(false,"120921201", "120921201")</f>
      </c>
      <c r="D43" t="s" s="8">
        <v>124</v>
      </c>
      <c r="E43" t="n" s="8">
        <v>3.0</v>
      </c>
      <c r="F43" t="n" s="8">
        <v>4905.0</v>
      </c>
      <c r="G43" t="s" s="8">
        <v>53</v>
      </c>
      <c r="H43" t="s" s="8">
        <v>54</v>
      </c>
      <c r="I43" t="s" s="8">
        <v>125</v>
      </c>
    </row>
    <row r="44" ht="16.0" customHeight="true">
      <c r="A44" t="n" s="7">
        <v>5.2360064E7</v>
      </c>
      <c r="B44" t="s" s="8">
        <v>51</v>
      </c>
      <c r="C44" t="n" s="8">
        <f>IF(false,"120923093", "120923093")</f>
      </c>
      <c r="D44" t="s" s="8">
        <v>126</v>
      </c>
      <c r="E44" t="n" s="8">
        <v>1.0</v>
      </c>
      <c r="F44" t="n" s="8">
        <v>2287.0</v>
      </c>
      <c r="G44" t="s" s="8">
        <v>53</v>
      </c>
      <c r="H44" t="s" s="8">
        <v>54</v>
      </c>
      <c r="I44" t="s" s="8">
        <v>127</v>
      </c>
    </row>
    <row r="45" ht="16.0" customHeight="true">
      <c r="A45" t="n" s="7">
        <v>5.2412124E7</v>
      </c>
      <c r="B45" t="s" s="8">
        <v>51</v>
      </c>
      <c r="C45" t="n" s="8">
        <f>IF(false,"2152400383", "2152400383")</f>
      </c>
      <c r="D45" t="s" s="8">
        <v>128</v>
      </c>
      <c r="E45" t="n" s="8">
        <v>1.0</v>
      </c>
      <c r="F45" t="n" s="8">
        <v>448.0</v>
      </c>
      <c r="G45" t="s" s="8">
        <v>53</v>
      </c>
      <c r="H45" t="s" s="8">
        <v>54</v>
      </c>
      <c r="I45" t="s" s="8">
        <v>129</v>
      </c>
    </row>
    <row r="46" ht="16.0" customHeight="true">
      <c r="A46" t="n" s="7">
        <v>5.2225545E7</v>
      </c>
      <c r="B46" t="s" s="8">
        <v>78</v>
      </c>
      <c r="C46" t="n" s="8">
        <f>IF(false,"120923132", "120923132")</f>
      </c>
      <c r="D46" t="s" s="8">
        <v>130</v>
      </c>
      <c r="E46" t="n" s="8">
        <v>1.0</v>
      </c>
      <c r="F46" t="n" s="8">
        <v>4769.0</v>
      </c>
      <c r="G46" t="s" s="8">
        <v>53</v>
      </c>
      <c r="H46" t="s" s="8">
        <v>54</v>
      </c>
      <c r="I46" t="s" s="8">
        <v>131</v>
      </c>
    </row>
    <row r="47" ht="16.0" customHeight="true">
      <c r="A47" t="n" s="7">
        <v>5.2339967E7</v>
      </c>
      <c r="B47" t="s" s="8">
        <v>51</v>
      </c>
      <c r="C47" t="n" s="8">
        <f>IF(false,"120921853", "120921853")</f>
      </c>
      <c r="D47" t="s" s="8">
        <v>52</v>
      </c>
      <c r="E47" t="n" s="8">
        <v>2.0</v>
      </c>
      <c r="F47" t="n" s="8">
        <v>1398.0</v>
      </c>
      <c r="G47" t="s" s="8">
        <v>53</v>
      </c>
      <c r="H47" t="s" s="8">
        <v>54</v>
      </c>
      <c r="I47" t="s" s="8">
        <v>132</v>
      </c>
    </row>
    <row r="48" ht="16.0" customHeight="true">
      <c r="A48" t="n" s="7">
        <v>5.2152457E7</v>
      </c>
      <c r="B48" t="s" s="8">
        <v>61</v>
      </c>
      <c r="C48" t="n" s="8">
        <f>IF(false,"120922957", "120922957")</f>
      </c>
      <c r="D48" t="s" s="8">
        <v>133</v>
      </c>
      <c r="E48" t="n" s="8">
        <v>1.0</v>
      </c>
      <c r="F48" t="n" s="8">
        <v>1614.0</v>
      </c>
      <c r="G48" t="s" s="8">
        <v>53</v>
      </c>
      <c r="H48" t="s" s="8">
        <v>54</v>
      </c>
      <c r="I48" t="s" s="8">
        <v>134</v>
      </c>
    </row>
    <row r="49" ht="16.0" customHeight="true">
      <c r="A49" t="n" s="7">
        <v>5.2364532E7</v>
      </c>
      <c r="B49" t="s" s="8">
        <v>51</v>
      </c>
      <c r="C49" t="n" s="8">
        <f>IF(false,"120921901", "120921901")</f>
      </c>
      <c r="D49" t="s" s="8">
        <v>135</v>
      </c>
      <c r="E49" t="n" s="8">
        <v>1.0</v>
      </c>
      <c r="F49" t="n" s="8">
        <v>1219.0</v>
      </c>
      <c r="G49" t="s" s="8">
        <v>53</v>
      </c>
      <c r="H49" t="s" s="8">
        <v>54</v>
      </c>
      <c r="I49" t="s" s="8">
        <v>136</v>
      </c>
    </row>
    <row r="50" ht="16.0" customHeight="true">
      <c r="A50" t="n" s="7">
        <v>5.1901928E7</v>
      </c>
      <c r="B50" t="s" s="8">
        <v>87</v>
      </c>
      <c r="C50" t="n" s="8">
        <f>IF(false,"120922941", "120922941")</f>
      </c>
      <c r="D50" t="s" s="8">
        <v>137</v>
      </c>
      <c r="E50" t="n" s="8">
        <v>1.0</v>
      </c>
      <c r="F50" t="n" s="8">
        <v>1880.0</v>
      </c>
      <c r="G50" t="s" s="8">
        <v>53</v>
      </c>
      <c r="H50" t="s" s="8">
        <v>54</v>
      </c>
      <c r="I50" t="s" s="8">
        <v>138</v>
      </c>
    </row>
    <row r="51" ht="16.0" customHeight="true">
      <c r="A51" t="n" s="7">
        <v>5.1815316E7</v>
      </c>
      <c r="B51" t="s" s="8">
        <v>139</v>
      </c>
      <c r="C51" t="n" s="8">
        <f>IF(false,"120921202", "120921202")</f>
      </c>
      <c r="D51" t="s" s="8">
        <v>111</v>
      </c>
      <c r="E51" t="n" s="8">
        <v>2.0</v>
      </c>
      <c r="F51" t="n" s="8">
        <v>3598.0</v>
      </c>
      <c r="G51" t="s" s="8">
        <v>53</v>
      </c>
      <c r="H51" t="s" s="8">
        <v>54</v>
      </c>
      <c r="I51" t="s" s="8">
        <v>140</v>
      </c>
    </row>
    <row r="52" ht="16.0" customHeight="true">
      <c r="A52" t="n" s="7">
        <v>5.2402112E7</v>
      </c>
      <c r="B52" t="s" s="8">
        <v>51</v>
      </c>
      <c r="C52" t="n" s="8">
        <f>IF(false,"120921899", "120921899")</f>
      </c>
      <c r="D52" t="s" s="8">
        <v>141</v>
      </c>
      <c r="E52" t="n" s="8">
        <v>2.0</v>
      </c>
      <c r="F52" t="n" s="8">
        <v>1798.0</v>
      </c>
      <c r="G52" t="s" s="8">
        <v>53</v>
      </c>
      <c r="H52" t="s" s="8">
        <v>54</v>
      </c>
      <c r="I52" t="s" s="8">
        <v>142</v>
      </c>
    </row>
    <row r="53" ht="16.0" customHeight="true">
      <c r="A53" t="n" s="7">
        <v>5.2408004E7</v>
      </c>
      <c r="B53" t="s" s="8">
        <v>51</v>
      </c>
      <c r="C53" t="n" s="8">
        <f>IF(false,"120921899", "120921899")</f>
      </c>
      <c r="D53" t="s" s="8">
        <v>141</v>
      </c>
      <c r="E53" t="n" s="8">
        <v>1.0</v>
      </c>
      <c r="F53" t="n" s="8">
        <v>1057.0</v>
      </c>
      <c r="G53" t="s" s="8">
        <v>53</v>
      </c>
      <c r="H53" t="s" s="8">
        <v>54</v>
      </c>
      <c r="I53" t="s" s="8">
        <v>143</v>
      </c>
    </row>
    <row r="54" ht="16.0" customHeight="true">
      <c r="A54" t="n" s="7">
        <v>5.2420394E7</v>
      </c>
      <c r="B54" t="s" s="8">
        <v>56</v>
      </c>
      <c r="C54" t="n" s="8">
        <f>IF(false,"120921900", "120921900")</f>
      </c>
      <c r="D54" t="s" s="8">
        <v>144</v>
      </c>
      <c r="E54" t="n" s="8">
        <v>1.0</v>
      </c>
      <c r="F54" t="n" s="8">
        <v>1219.0</v>
      </c>
      <c r="G54" t="s" s="8">
        <v>53</v>
      </c>
      <c r="H54" t="s" s="8">
        <v>54</v>
      </c>
      <c r="I54" t="s" s="8">
        <v>145</v>
      </c>
    </row>
    <row r="55" ht="16.0" customHeight="true">
      <c r="A55" t="n" s="7">
        <v>5.2536564E7</v>
      </c>
      <c r="B55" t="s" s="8">
        <v>56</v>
      </c>
      <c r="C55" t="n" s="8">
        <f>IF(false,"005-1513", "005-1513")</f>
      </c>
      <c r="D55" t="s" s="8">
        <v>146</v>
      </c>
      <c r="E55" t="n" s="8">
        <v>1.0</v>
      </c>
      <c r="F55" t="n" s="8">
        <v>840.0</v>
      </c>
      <c r="G55" t="s" s="8">
        <v>53</v>
      </c>
      <c r="H55" t="s" s="8">
        <v>50</v>
      </c>
      <c r="I55" t="s" s="8">
        <v>147</v>
      </c>
    </row>
    <row r="56" ht="16.0" customHeight="true">
      <c r="A56" t="n" s="7">
        <v>5.2351389E7</v>
      </c>
      <c r="B56" t="s" s="8">
        <v>51</v>
      </c>
      <c r="C56" t="n" s="8">
        <f>IF(false,"120922460", "120922460")</f>
      </c>
      <c r="D56" t="s" s="8">
        <v>148</v>
      </c>
      <c r="E56" t="n" s="8">
        <v>1.0</v>
      </c>
      <c r="F56" t="n" s="8">
        <v>1805.0</v>
      </c>
      <c r="G56" t="s" s="8">
        <v>53</v>
      </c>
      <c r="H56" t="s" s="8">
        <v>50</v>
      </c>
      <c r="I56" t="s" s="8">
        <v>149</v>
      </c>
    </row>
    <row r="57" ht="16.0" customHeight="true">
      <c r="A57" t="n" s="7">
        <v>5.2569102E7</v>
      </c>
      <c r="B57" t="s" s="8">
        <v>54</v>
      </c>
      <c r="C57" t="n" s="8">
        <f>IF(false,"003-318", "003-318")</f>
      </c>
      <c r="D57" t="s" s="8">
        <v>59</v>
      </c>
      <c r="E57" t="n" s="8">
        <v>2.0</v>
      </c>
      <c r="F57" t="n" s="8">
        <v>2978.0</v>
      </c>
      <c r="G57" t="s" s="8">
        <v>53</v>
      </c>
      <c r="H57" t="s" s="8">
        <v>50</v>
      </c>
      <c r="I57" t="s" s="8">
        <v>150</v>
      </c>
    </row>
    <row r="58" ht="16.0" customHeight="true">
      <c r="A58" t="n" s="7">
        <v>5.228636E7</v>
      </c>
      <c r="B58" t="s" s="8">
        <v>78</v>
      </c>
      <c r="C58" t="n" s="8">
        <f>IF(false,"120921202", "120921202")</f>
      </c>
      <c r="D58" t="s" s="8">
        <v>111</v>
      </c>
      <c r="E58" t="n" s="8">
        <v>2.0</v>
      </c>
      <c r="F58" t="n" s="8">
        <v>3598.0</v>
      </c>
      <c r="G58" t="s" s="8">
        <v>53</v>
      </c>
      <c r="H58" t="s" s="8">
        <v>50</v>
      </c>
      <c r="I58" t="s" s="8">
        <v>151</v>
      </c>
    </row>
    <row r="59" ht="16.0" customHeight="true">
      <c r="A59" t="n" s="7">
        <v>5.2304862E7</v>
      </c>
      <c r="B59" t="s" s="8">
        <v>51</v>
      </c>
      <c r="C59" t="n" s="8">
        <f>IF(false,"005-1273", "005-1273")</f>
      </c>
      <c r="D59" t="s" s="8">
        <v>91</v>
      </c>
      <c r="E59" t="n" s="8">
        <v>1.0</v>
      </c>
      <c r="F59" t="n" s="8">
        <v>1.0</v>
      </c>
      <c r="G59" t="s" s="8">
        <v>53</v>
      </c>
      <c r="H59" t="s" s="8">
        <v>50</v>
      </c>
      <c r="I59" t="s" s="8">
        <v>152</v>
      </c>
    </row>
    <row r="60" ht="16.0" customHeight="true">
      <c r="A60" t="n" s="7">
        <v>5.237947E7</v>
      </c>
      <c r="B60" t="s" s="8">
        <v>51</v>
      </c>
      <c r="C60" t="n" s="8">
        <f>IF(false,"1003295", "1003295")</f>
      </c>
      <c r="D60" t="s" s="8">
        <v>153</v>
      </c>
      <c r="E60" t="n" s="8">
        <v>1.0</v>
      </c>
      <c r="F60" t="n" s="8">
        <v>1.0</v>
      </c>
      <c r="G60" t="s" s="8">
        <v>53</v>
      </c>
      <c r="H60" t="s" s="8">
        <v>50</v>
      </c>
      <c r="I60" t="s" s="8">
        <v>154</v>
      </c>
    </row>
    <row r="61" ht="16.0" customHeight="true">
      <c r="A61" t="n" s="7">
        <v>5.2521937E7</v>
      </c>
      <c r="B61" t="s" s="8">
        <v>56</v>
      </c>
      <c r="C61" t="n" s="8">
        <f>IF(false,"005-1255", "005-1255")</f>
      </c>
      <c r="D61" t="s" s="8">
        <v>98</v>
      </c>
      <c r="E61" t="n" s="8">
        <v>1.0</v>
      </c>
      <c r="F61" t="n" s="8">
        <v>394.0</v>
      </c>
      <c r="G61" t="s" s="8">
        <v>53</v>
      </c>
      <c r="H61" t="s" s="8">
        <v>50</v>
      </c>
      <c r="I61" t="s" s="8">
        <v>155</v>
      </c>
    </row>
    <row r="62" ht="16.0" customHeight="true">
      <c r="A62" t="n" s="7">
        <v>5.2387218E7</v>
      </c>
      <c r="B62" t="s" s="8">
        <v>51</v>
      </c>
      <c r="C62" t="n" s="8">
        <f>IF(false,"120922956", "120922956")</f>
      </c>
      <c r="D62" t="s" s="8">
        <v>156</v>
      </c>
      <c r="E62" t="n" s="8">
        <v>1.0</v>
      </c>
      <c r="F62" t="n" s="8">
        <v>2450.0</v>
      </c>
      <c r="G62" t="s" s="8">
        <v>53</v>
      </c>
      <c r="H62" t="s" s="8">
        <v>50</v>
      </c>
      <c r="I62" t="s" s="8">
        <v>157</v>
      </c>
    </row>
    <row r="63" ht="16.0" customHeight="true">
      <c r="A63" t="n" s="7">
        <v>5.2637538E7</v>
      </c>
      <c r="B63" t="s" s="8">
        <v>54</v>
      </c>
      <c r="C63" t="n" s="8">
        <f>IF(false,"120922953", "120922953")</f>
      </c>
      <c r="D63" t="s" s="8">
        <v>158</v>
      </c>
      <c r="E63" t="n" s="8">
        <v>1.0</v>
      </c>
      <c r="F63" t="n" s="8">
        <v>85.0</v>
      </c>
      <c r="G63" t="s" s="8">
        <v>53</v>
      </c>
      <c r="H63" t="s" s="8">
        <v>50</v>
      </c>
      <c r="I63" t="s" s="8">
        <v>159</v>
      </c>
    </row>
    <row r="64" ht="16.0" customHeight="true">
      <c r="A64" t="n" s="7">
        <v>5.2565664E7</v>
      </c>
      <c r="B64" t="s" s="8">
        <v>54</v>
      </c>
      <c r="C64" t="n" s="8">
        <f>IF(false,"005-1254", "005-1254")</f>
      </c>
      <c r="D64" t="s" s="8">
        <v>64</v>
      </c>
      <c r="E64" t="n" s="8">
        <v>1.0</v>
      </c>
      <c r="F64" t="n" s="8">
        <v>575.0</v>
      </c>
      <c r="G64" t="s" s="8">
        <v>53</v>
      </c>
      <c r="H64" t="s" s="8">
        <v>50</v>
      </c>
      <c r="I64" t="s" s="8">
        <v>160</v>
      </c>
    </row>
    <row r="65" ht="16.0" customHeight="true">
      <c r="A65" t="n" s="7">
        <v>5.2433447E7</v>
      </c>
      <c r="B65" t="s" s="8">
        <v>56</v>
      </c>
      <c r="C65" t="n" s="8">
        <f>IF(false,"120921543", "120921543")</f>
      </c>
      <c r="D65" t="s" s="8">
        <v>161</v>
      </c>
      <c r="E65" t="n" s="8">
        <v>1.0</v>
      </c>
      <c r="F65" t="n" s="8">
        <v>675.0</v>
      </c>
      <c r="G65" t="s" s="8">
        <v>53</v>
      </c>
      <c r="H65" t="s" s="8">
        <v>50</v>
      </c>
      <c r="I65" t="s" s="8">
        <v>162</v>
      </c>
    </row>
    <row r="66" ht="16.0" customHeight="true">
      <c r="A66" t="n" s="7">
        <v>5.2348632E7</v>
      </c>
      <c r="B66" t="s" s="8">
        <v>51</v>
      </c>
      <c r="C66" t="n" s="8">
        <f>IF(false,"120922952", "120922952")</f>
      </c>
      <c r="D66" t="s" s="8">
        <v>76</v>
      </c>
      <c r="E66" t="n" s="8">
        <v>1.0</v>
      </c>
      <c r="F66" t="n" s="8">
        <v>1329.0</v>
      </c>
      <c r="G66" t="s" s="8">
        <v>53</v>
      </c>
      <c r="H66" t="s" s="8">
        <v>50</v>
      </c>
      <c r="I66" t="s" s="8">
        <v>163</v>
      </c>
    </row>
    <row r="67" ht="16.0" customHeight="true">
      <c r="A67" t="n" s="7">
        <v>5.2554354E7</v>
      </c>
      <c r="B67" t="s" s="8">
        <v>54</v>
      </c>
      <c r="C67" t="n" s="8">
        <f>IF(false,"01-003924", "01-003924")</f>
      </c>
      <c r="D67" t="s" s="8">
        <v>164</v>
      </c>
      <c r="E67" t="n" s="8">
        <v>1.0</v>
      </c>
      <c r="F67" t="n" s="8">
        <v>402.0</v>
      </c>
      <c r="G67" t="s" s="8">
        <v>53</v>
      </c>
      <c r="H67" t="s" s="8">
        <v>50</v>
      </c>
      <c r="I67" t="s" s="8">
        <v>165</v>
      </c>
    </row>
    <row r="68" ht="16.0" customHeight="true">
      <c r="A68" t="n" s="7">
        <v>5.2523063E7</v>
      </c>
      <c r="B68" t="s" s="8">
        <v>56</v>
      </c>
      <c r="C68" t="n" s="8">
        <f>IF(false,"120922393", "120922393")</f>
      </c>
      <c r="D68" t="s" s="8">
        <v>106</v>
      </c>
      <c r="E68" t="n" s="8">
        <v>1.0</v>
      </c>
      <c r="F68" t="n" s="8">
        <v>299.0</v>
      </c>
      <c r="G68" t="s" s="8">
        <v>53</v>
      </c>
      <c r="H68" t="s" s="8">
        <v>50</v>
      </c>
      <c r="I68" t="s" s="8">
        <v>166</v>
      </c>
    </row>
    <row r="69" ht="16.0" customHeight="true">
      <c r="A69" t="n" s="7">
        <v>5.243074E7</v>
      </c>
      <c r="B69" t="s" s="8">
        <v>56</v>
      </c>
      <c r="C69" t="n" s="8">
        <f>IF(false,"120922351", "120922351")</f>
      </c>
      <c r="D69" t="s" s="8">
        <v>117</v>
      </c>
      <c r="E69" t="n" s="8">
        <v>1.0</v>
      </c>
      <c r="F69" t="n" s="8">
        <v>665.0</v>
      </c>
      <c r="G69" t="s" s="8">
        <v>53</v>
      </c>
      <c r="H69" t="s" s="8">
        <v>50</v>
      </c>
      <c r="I69" t="s" s="8">
        <v>167</v>
      </c>
    </row>
    <row r="70" ht="16.0" customHeight="true">
      <c r="A70" t="n" s="7">
        <v>5.2440068E7</v>
      </c>
      <c r="B70" t="s" s="8">
        <v>56</v>
      </c>
      <c r="C70" t="n" s="8">
        <f>IF(false,"120922035", "120922035")</f>
      </c>
      <c r="D70" t="s" s="8">
        <v>168</v>
      </c>
      <c r="E70" t="n" s="8">
        <v>1.0</v>
      </c>
      <c r="F70" t="n" s="8">
        <v>776.0</v>
      </c>
      <c r="G70" t="s" s="8">
        <v>53</v>
      </c>
      <c r="H70" t="s" s="8">
        <v>50</v>
      </c>
      <c r="I70" t="s" s="8">
        <v>169</v>
      </c>
    </row>
    <row r="71" ht="16.0" customHeight="true">
      <c r="A71" t="n" s="7">
        <v>5.2534599E7</v>
      </c>
      <c r="B71" t="s" s="8">
        <v>56</v>
      </c>
      <c r="C71" t="n" s="8">
        <f>IF(false,"005-1517", "005-1517")</f>
      </c>
      <c r="D71" t="s" s="8">
        <v>170</v>
      </c>
      <c r="E71" t="n" s="8">
        <v>2.0</v>
      </c>
      <c r="F71" t="n" s="8">
        <v>1448.0</v>
      </c>
      <c r="G71" t="s" s="8">
        <v>53</v>
      </c>
      <c r="H71" t="s" s="8">
        <v>50</v>
      </c>
      <c r="I71" t="s" s="8">
        <v>171</v>
      </c>
    </row>
    <row r="72" ht="16.0" customHeight="true">
      <c r="A72" t="n" s="7">
        <v>5.237736E7</v>
      </c>
      <c r="B72" t="s" s="8">
        <v>51</v>
      </c>
      <c r="C72" t="n" s="8">
        <f>IF(false,"120921899", "120921899")</f>
      </c>
      <c r="D72" t="s" s="8">
        <v>141</v>
      </c>
      <c r="E72" t="n" s="8">
        <v>1.0</v>
      </c>
      <c r="F72" t="n" s="8">
        <v>740.0</v>
      </c>
      <c r="G72" t="s" s="8">
        <v>53</v>
      </c>
      <c r="H72" t="s" s="8">
        <v>50</v>
      </c>
      <c r="I72" t="s" s="8">
        <v>172</v>
      </c>
    </row>
    <row r="73" ht="16.0" customHeight="true">
      <c r="A73" t="n" s="7">
        <v>5.237736E7</v>
      </c>
      <c r="B73" t="s" s="8">
        <v>51</v>
      </c>
      <c r="C73" t="n" s="8">
        <f>IF(false,"005-1513", "005-1513")</f>
      </c>
      <c r="D73" t="s" s="8">
        <v>146</v>
      </c>
      <c r="E73" t="n" s="8">
        <v>1.0</v>
      </c>
      <c r="F73" t="n" s="8">
        <v>631.0</v>
      </c>
      <c r="G73" t="s" s="8">
        <v>53</v>
      </c>
      <c r="H73" t="s" s="8">
        <v>50</v>
      </c>
      <c r="I73" t="s" s="8">
        <v>172</v>
      </c>
    </row>
    <row r="74" ht="16.0" customHeight="true">
      <c r="A74" t="n" s="7">
        <v>5.2641076E7</v>
      </c>
      <c r="B74" t="s" s="8">
        <v>54</v>
      </c>
      <c r="C74" t="n" s="8">
        <f>IF(false,"003-318", "003-318")</f>
      </c>
      <c r="D74" t="s" s="8">
        <v>59</v>
      </c>
      <c r="E74" t="n" s="8">
        <v>1.0</v>
      </c>
      <c r="F74" t="n" s="8">
        <v>1489.0</v>
      </c>
      <c r="G74" t="s" s="8">
        <v>53</v>
      </c>
      <c r="H74" t="s" s="8">
        <v>50</v>
      </c>
      <c r="I74" t="s" s="8">
        <v>173</v>
      </c>
    </row>
    <row r="75" ht="16.0" customHeight="true">
      <c r="A75" t="n" s="7">
        <v>5.2536397E7</v>
      </c>
      <c r="B75" t="s" s="8">
        <v>56</v>
      </c>
      <c r="C75" t="n" s="8">
        <f>IF(false,"005-1377", "005-1377")</f>
      </c>
      <c r="D75" t="s" s="8">
        <v>174</v>
      </c>
      <c r="E75" t="n" s="8">
        <v>1.0</v>
      </c>
      <c r="F75" t="n" s="8">
        <v>588.0</v>
      </c>
      <c r="G75" t="s" s="8">
        <v>53</v>
      </c>
      <c r="H75" t="s" s="8">
        <v>50</v>
      </c>
      <c r="I75" t="s" s="8">
        <v>175</v>
      </c>
    </row>
    <row r="76" ht="16.0" customHeight="true">
      <c r="A76" t="n" s="7">
        <v>5.2440049E7</v>
      </c>
      <c r="B76" t="s" s="8">
        <v>56</v>
      </c>
      <c r="C76" t="n" s="8">
        <f>IF(false,"120922573", "120922573")</f>
      </c>
      <c r="D76" t="s" s="8">
        <v>176</v>
      </c>
      <c r="E76" t="n" s="8">
        <v>1.0</v>
      </c>
      <c r="F76" t="n" s="8">
        <v>837.0</v>
      </c>
      <c r="G76" t="s" s="8">
        <v>53</v>
      </c>
      <c r="H76" t="s" s="8">
        <v>50</v>
      </c>
      <c r="I76" t="s" s="8">
        <v>177</v>
      </c>
    </row>
    <row r="77" ht="16.0" customHeight="true">
      <c r="A77" t="n" s="7">
        <v>5.263904E7</v>
      </c>
      <c r="B77" t="s" s="8">
        <v>54</v>
      </c>
      <c r="C77" t="n" s="8">
        <f>IF(false,"002-101", "002-101")</f>
      </c>
      <c r="D77" t="s" s="8">
        <v>88</v>
      </c>
      <c r="E77" t="n" s="8">
        <v>2.0</v>
      </c>
      <c r="F77" t="n" s="8">
        <v>2036.0</v>
      </c>
      <c r="G77" t="s" s="8">
        <v>53</v>
      </c>
      <c r="H77" t="s" s="8">
        <v>50</v>
      </c>
      <c r="I77" t="s" s="8">
        <v>178</v>
      </c>
    </row>
    <row r="78" ht="16.0" customHeight="true">
      <c r="A78" t="n" s="7">
        <v>5.2336615E7</v>
      </c>
      <c r="B78" t="s" s="8">
        <v>51</v>
      </c>
      <c r="C78" t="n" s="8">
        <f>IF(false,"120921853", "120921853")</f>
      </c>
      <c r="D78" t="s" s="8">
        <v>52</v>
      </c>
      <c r="E78" t="n" s="8">
        <v>1.0</v>
      </c>
      <c r="F78" t="n" s="8">
        <v>699.0</v>
      </c>
      <c r="G78" t="s" s="8">
        <v>53</v>
      </c>
      <c r="H78" t="s" s="8">
        <v>50</v>
      </c>
      <c r="I78" t="s" s="8">
        <v>179</v>
      </c>
    </row>
    <row r="79" ht="16.0" customHeight="true">
      <c r="A79" t="n" s="7">
        <v>5.2364278E7</v>
      </c>
      <c r="B79" t="s" s="8">
        <v>51</v>
      </c>
      <c r="C79" t="n" s="8">
        <f>IF(false,"120921853", "120921853")</f>
      </c>
      <c r="D79" t="s" s="8">
        <v>52</v>
      </c>
      <c r="E79" t="n" s="8">
        <v>1.0</v>
      </c>
      <c r="F79" t="n" s="8">
        <v>699.0</v>
      </c>
      <c r="G79" t="s" s="8">
        <v>53</v>
      </c>
      <c r="H79" t="s" s="8">
        <v>50</v>
      </c>
      <c r="I79" t="s" s="8">
        <v>180</v>
      </c>
    </row>
    <row r="80" ht="16.0" customHeight="true">
      <c r="A80" t="n" s="7">
        <v>5.2461523E7</v>
      </c>
      <c r="B80" t="s" s="8">
        <v>56</v>
      </c>
      <c r="C80" t="n" s="8">
        <f>IF(false,"120922353", "120922353")</f>
      </c>
      <c r="D80" t="s" s="8">
        <v>181</v>
      </c>
      <c r="E80" t="n" s="8">
        <v>1.0</v>
      </c>
      <c r="F80" t="n" s="8">
        <v>799.0</v>
      </c>
      <c r="G80" t="s" s="8">
        <v>53</v>
      </c>
      <c r="H80" t="s" s="8">
        <v>50</v>
      </c>
      <c r="I80" t="s" s="8">
        <v>182</v>
      </c>
    </row>
    <row r="81" ht="16.0" customHeight="true">
      <c r="A81" t="n" s="7">
        <v>5.2408196E7</v>
      </c>
      <c r="B81" t="s" s="8">
        <v>51</v>
      </c>
      <c r="C81" t="n" s="8">
        <f>IF(false,"120922894", "120922894")</f>
      </c>
      <c r="D81" t="s" s="8">
        <v>183</v>
      </c>
      <c r="E81" t="n" s="8">
        <v>1.0</v>
      </c>
      <c r="F81" t="n" s="8">
        <v>203.0</v>
      </c>
      <c r="G81" t="s" s="8">
        <v>53</v>
      </c>
      <c r="H81" t="s" s="8">
        <v>50</v>
      </c>
      <c r="I81" t="s" s="8">
        <v>184</v>
      </c>
    </row>
    <row r="82" ht="16.0" customHeight="true">
      <c r="A82" t="n" s="7">
        <v>5.2548861E7</v>
      </c>
      <c r="B82" t="s" s="8">
        <v>54</v>
      </c>
      <c r="C82" t="n" s="8">
        <f>IF(false,"01-004122", "01-004122")</f>
      </c>
      <c r="D82" t="s" s="8">
        <v>185</v>
      </c>
      <c r="E82" t="n" s="8">
        <v>1.0</v>
      </c>
      <c r="F82" t="n" s="8">
        <v>1259.0</v>
      </c>
      <c r="G82" t="s" s="8">
        <v>53</v>
      </c>
      <c r="H82" t="s" s="8">
        <v>50</v>
      </c>
      <c r="I82" t="s" s="8">
        <v>186</v>
      </c>
    </row>
    <row r="83" ht="16.0" customHeight="true">
      <c r="A83" t="n" s="7">
        <v>5.2218569E7</v>
      </c>
      <c r="B83" t="s" s="8">
        <v>78</v>
      </c>
      <c r="C83" t="n" s="8">
        <f>IF(false,"120922783", "120922783")</f>
      </c>
      <c r="D83" t="s" s="8">
        <v>187</v>
      </c>
      <c r="E83" t="n" s="8">
        <v>1.0</v>
      </c>
      <c r="F83" t="n" s="8">
        <v>1.0</v>
      </c>
      <c r="G83" t="s" s="8">
        <v>53</v>
      </c>
      <c r="H83" t="s" s="8">
        <v>50</v>
      </c>
      <c r="I83" t="s" s="8">
        <v>188</v>
      </c>
    </row>
    <row r="84" ht="16.0" customHeight="true"/>
    <row r="85" ht="16.0" customHeight="true">
      <c r="A85" t="s" s="1">
        <v>37</v>
      </c>
      <c r="B85" s="1"/>
      <c r="C85" s="1"/>
      <c r="D85" s="1"/>
      <c r="E85" s="1"/>
      <c r="F85" t="n" s="8">
        <v>99857.0</v>
      </c>
      <c r="G85" s="2"/>
    </row>
    <row r="86" ht="16.0" customHeight="true"/>
    <row r="87" ht="16.0" customHeight="true">
      <c r="A87" t="s" s="1">
        <v>36</v>
      </c>
    </row>
    <row r="88" ht="34.0" customHeight="true">
      <c r="A88" t="s" s="9">
        <v>38</v>
      </c>
      <c r="B88" t="s" s="9">
        <v>0</v>
      </c>
      <c r="C88" t="s" s="9">
        <v>43</v>
      </c>
      <c r="D88" t="s" s="9">
        <v>1</v>
      </c>
      <c r="E88" t="s" s="9">
        <v>2</v>
      </c>
      <c r="F88" t="s" s="9">
        <v>39</v>
      </c>
      <c r="G88" t="s" s="9">
        <v>5</v>
      </c>
      <c r="H88" t="s" s="9">
        <v>3</v>
      </c>
      <c r="I88" t="s" s="9">
        <v>4</v>
      </c>
    </row>
    <row r="89" ht="16.0" customHeight="true">
      <c r="A89" t="n" s="8">
        <v>5.1747171E7</v>
      </c>
      <c r="B89" t="s" s="8">
        <v>189</v>
      </c>
      <c r="C89" t="n" s="8">
        <f>IF(false,"005-1512", "005-1512")</f>
      </c>
      <c r="D89" t="s" s="8">
        <v>190</v>
      </c>
      <c r="E89" t="n" s="8">
        <v>1.0</v>
      </c>
      <c r="F89" t="n" s="8">
        <v>-979.0</v>
      </c>
      <c r="G89" t="s" s="8">
        <v>191</v>
      </c>
      <c r="H89" t="s" s="8">
        <v>54</v>
      </c>
      <c r="I89" t="s" s="8">
        <v>192</v>
      </c>
    </row>
    <row r="90" ht="16.0" customHeight="true">
      <c r="A90" t="n" s="8">
        <v>5.1542907E7</v>
      </c>
      <c r="B90" t="s" s="8">
        <v>193</v>
      </c>
      <c r="C90" t="n" s="8">
        <f>IF(false,"120906023", "120906023")</f>
      </c>
      <c r="D90" t="s" s="8">
        <v>194</v>
      </c>
      <c r="E90" t="n" s="8">
        <v>3.0</v>
      </c>
      <c r="F90" t="n" s="8">
        <v>-3057.0</v>
      </c>
      <c r="G90" t="s" s="8">
        <v>191</v>
      </c>
      <c r="H90" t="s" s="8">
        <v>54</v>
      </c>
      <c r="I90" t="s" s="8">
        <v>195</v>
      </c>
    </row>
    <row r="91" ht="16.0" customHeight="true">
      <c r="A91" t="n" s="8">
        <v>5.1767694E7</v>
      </c>
      <c r="B91" t="s" s="8">
        <v>139</v>
      </c>
      <c r="C91" t="n" s="8">
        <f>IF(false,"005-1379", "005-1379")</f>
      </c>
      <c r="D91" t="s" s="8">
        <v>196</v>
      </c>
      <c r="E91" t="n" s="8">
        <v>1.0</v>
      </c>
      <c r="F91" t="n" s="8">
        <v>-761.0</v>
      </c>
      <c r="G91" t="s" s="8">
        <v>191</v>
      </c>
      <c r="H91" t="s" s="8">
        <v>54</v>
      </c>
      <c r="I91" t="s" s="8">
        <v>197</v>
      </c>
    </row>
    <row r="92" ht="16.0" customHeight="true">
      <c r="A92" t="n" s="8">
        <v>5.2099887E7</v>
      </c>
      <c r="B92" t="s" s="8">
        <v>61</v>
      </c>
      <c r="C92" t="n" s="8">
        <f>IF(false,"120921957", "120921957")</f>
      </c>
      <c r="D92" t="s" s="8">
        <v>198</v>
      </c>
      <c r="E92" t="n" s="8">
        <v>1.0</v>
      </c>
      <c r="F92" t="n" s="8">
        <v>-939.0</v>
      </c>
      <c r="G92" t="s" s="8">
        <v>191</v>
      </c>
      <c r="H92" t="s" s="8">
        <v>54</v>
      </c>
      <c r="I92" t="s" s="8">
        <v>199</v>
      </c>
    </row>
    <row r="93" ht="16.0" customHeight="true"/>
    <row r="94" ht="16.0" customHeight="true">
      <c r="A94" t="s" s="1">
        <v>37</v>
      </c>
      <c r="F94" t="n" s="8">
        <v>-5736.0</v>
      </c>
      <c r="G94" s="2"/>
      <c r="H94" s="0"/>
      <c r="I94" s="0"/>
    </row>
    <row r="95" ht="16.0" customHeight="true">
      <c r="A95" s="1"/>
      <c r="B95" s="1"/>
      <c r="C95" s="1"/>
      <c r="D95" s="1"/>
      <c r="E95" s="1"/>
      <c r="F95" s="1"/>
      <c r="G95" s="1"/>
      <c r="H95" s="1"/>
      <c r="I95" s="1"/>
    </row>
    <row r="96" ht="16.0" customHeight="true">
      <c r="A96" t="s" s="1">
        <v>40</v>
      </c>
    </row>
    <row r="97" ht="34.0" customHeight="true">
      <c r="A97" t="s" s="9">
        <v>47</v>
      </c>
      <c r="B97" t="s" s="9">
        <v>48</v>
      </c>
      <c r="C97" s="9"/>
      <c r="D97" s="9"/>
      <c r="E97" s="9"/>
      <c r="F97" t="s" s="9">
        <v>39</v>
      </c>
      <c r="G97" t="s" s="9">
        <v>5</v>
      </c>
      <c r="H97" t="s" s="9">
        <v>3</v>
      </c>
      <c r="I97" t="s" s="9">
        <v>4</v>
      </c>
    </row>
    <row r="98" ht="16.0" customHeight="true"/>
    <row r="99" ht="16.0" customHeight="true">
      <c r="A99" t="s" s="1">
        <v>37</v>
      </c>
      <c r="F99" t="n" s="8">
        <v>0.0</v>
      </c>
      <c r="G99" s="2"/>
      <c r="H99" s="0"/>
      <c r="I99" s="0"/>
    </row>
    <row r="100" ht="16.0" customHeight="true">
      <c r="A100" s="1"/>
      <c r="B100" s="1"/>
      <c r="C100" s="1"/>
      <c r="D100" s="1"/>
      <c r="E100" s="1"/>
      <c r="F100" s="1"/>
      <c r="G100" s="1"/>
      <c r="H100" s="1"/>
      <c r="I10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