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<sst xmlns="http://schemas.openxmlformats.org/spreadsheetml/2006/main" count="462" uniqueCount="122">
  <si>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</si>
  <si>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</si>
  <si>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</si>
  <si>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</si>
  <si>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</si>
  <si>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</si>
  <si>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</si>
  <si>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</si>
  <si>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</si>
  <si>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</si>
  <si>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</si>
  <si>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</si>
  <si>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</si>
  <si>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</si>
  <si>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</si>
  <si>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</si>
  <si>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</si>
  <si>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</si>
  <si>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</si>
  <si>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</si>
  <si>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</si>
  <si>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</si>
  <si>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</si>
  <si>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</si>
  <si>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</si>
  <si>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</si>
  <si>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</si>
  <si>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</si>
  <si>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</si>
  <si>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</si>
  <si>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</si>
  <si>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</si>
  <si>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</si>
  <si>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</si>
  <si>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</si>
  <si>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</si>
  <si>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</si>
  <si>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</si>
  <si>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</si>
  <si>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</si>
  <si>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</si>
  <si>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</si>
  <si>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</si>
  <si>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</si>
  <si>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</si>
  <si>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</si>
  <si>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</si>
  <si>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</si>
  <si>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</si>
  <si>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</si>
  <si>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17.08.2021</t>
  </si>
  <si>
    <t>11.08.2021</t>
  </si>
  <si>
    <t>Goo.N трусики XXL (13-25 кг) 28 шт.</t>
  </si>
  <si>
    <t>Платёж за скидку маркетплейса</t>
  </si>
  <si>
    <t>16.08.2021</t>
  </si>
  <si>
    <t>6119e23a20d51d24e77b7c28</t>
  </si>
  <si>
    <t>14.08.2021</t>
  </si>
  <si>
    <t>Joonies подгузники Premium Soft M (6-11 кг), 58 шт.</t>
  </si>
  <si>
    <t>6119eafa04e9436197c2ccc3</t>
  </si>
  <si>
    <t>12.08.2021</t>
  </si>
  <si>
    <t>Esthetic House шампунь для волос CP-1 Ginger Purifying, 500 мл</t>
  </si>
  <si>
    <t>Платёж за скидку по баллам Яндекс Плюса</t>
  </si>
  <si>
    <t>6114c9bd04e943a93836c96f</t>
  </si>
  <si>
    <t>Joonies трусики Standart M (6-11 кг), 52 шт.</t>
  </si>
  <si>
    <t>6117a05bb9f8ed727b09ca3f</t>
  </si>
  <si>
    <t>Goo.N подгузники S (4-8 кг), 84 шт.</t>
  </si>
  <si>
    <t>611a12618927ca3727c22f66</t>
  </si>
  <si>
    <t>15.08.2021</t>
  </si>
  <si>
    <t>KIOSHI трусики L (10-14 кг), 42 шт.</t>
  </si>
  <si>
    <t>6119607173990175fc8ba881</t>
  </si>
  <si>
    <t>10.08.2021</t>
  </si>
  <si>
    <t>Manuoki подгузники UltraThin M (6-11 кг) 56 шт.</t>
  </si>
  <si>
    <t>611a3eed863e4e7f844a9934</t>
  </si>
  <si>
    <t>04.08.2021</t>
  </si>
  <si>
    <t>I'm Sorry for My Skin Тканевая маска для восстановления кожи Revitalizing Jelly Mask (Beer), 33 мл х 10 шт</t>
  </si>
  <si>
    <t>611a4306bed21e34b5ea404d</t>
  </si>
  <si>
    <t>Joonies трусики Premium Soft XL (12-17 кг), 76 шт.</t>
  </si>
  <si>
    <t>611a45d57153b3b197430be3</t>
  </si>
  <si>
    <t>13.08.2021</t>
  </si>
  <si>
    <t>Satisfyer Вибратор из силикона Sexy Secret Panty 8.2 см, красный</t>
  </si>
  <si>
    <t>611a4f787399013c5367228c</t>
  </si>
  <si>
    <t>611a58569066f40c051150d8</t>
  </si>
  <si>
    <t>Смесь Kabrita 3 GOLD для комфортного пищеварения, старше 12 месяцев, 800 г</t>
  </si>
  <si>
    <t>611a58d603c3783c0c6e8e2b</t>
  </si>
  <si>
    <t>YokoSun подгузники Premium L (9-13 кг) 54 шт.</t>
  </si>
  <si>
    <t>611aafe304e943501fc2ccba</t>
  </si>
  <si>
    <t>Joonies трусики Standart L (9-14 кг), 42 шт., 42 шт., верблюды</t>
  </si>
  <si>
    <t>611ab3bd3620c205d0c80020</t>
  </si>
  <si>
    <t>Смесь Kabrita 4 GOLD для комфортного пищеварения, старше 18 месяцев, 800 г</t>
  </si>
  <si>
    <t>611ab4324f5c6e784530cf86</t>
  </si>
  <si>
    <t>05.08.2021</t>
  </si>
  <si>
    <t>Goo.N трусики Ultra L (9-14 кг), 56 шт.</t>
  </si>
  <si>
    <t>611ac8e6c5311b5e65b00fbd</t>
  </si>
  <si>
    <t>Joonies трусики Premium Soft L (9-14 кг), 88 шт.</t>
  </si>
  <si>
    <t>611ae09f6a8643662ccc612c</t>
  </si>
  <si>
    <t>Satisfyer Стимулятор клитора вакуум-волновой Dual Love J2018-99, желтый</t>
  </si>
  <si>
    <t>611ae27a9066f424f1115116</t>
  </si>
  <si>
    <t>KIOSHI трусики XL (12-18 кг), 36 шт.</t>
  </si>
  <si>
    <t>611aea027153b311e6430bd7</t>
  </si>
  <si>
    <t>Satisfyer Стимулятор Penguin, черный/белый</t>
  </si>
  <si>
    <t>611aea97f9880133059f3c1a</t>
  </si>
  <si>
    <t>Merries подгузники M (6-11 кг), 76 шт.</t>
  </si>
  <si>
    <t>611aeb535a39511b191454b0</t>
  </si>
  <si>
    <t>Lion средство для очистки и полировки ванны Ofuro no Look, 0.4 кг</t>
  </si>
  <si>
    <t>61196a8732da83ae557c22a3</t>
  </si>
  <si>
    <t>Satisfyer Набор анальных пробок Booty Call (Plugs) 14 см, розовый</t>
  </si>
  <si>
    <t>611af22c04e9438366c2ccb3</t>
  </si>
  <si>
    <t>6118ac4332da83185f7c2269</t>
  </si>
  <si>
    <t>611b0d5994d5279a103a8db9</t>
  </si>
  <si>
    <t>611b0f512fe09849e928a8bb</t>
  </si>
  <si>
    <t>YokoSun трусики XXL (15-23 кг) 28 шт.</t>
  </si>
  <si>
    <t>611b14f9bed21e6aaeea4002</t>
  </si>
  <si>
    <t>YokoSun трусики Premium L (9-14 кг) 44 шт., белый</t>
  </si>
  <si>
    <t>611a22b65a3951c483bbaa05</t>
  </si>
  <si>
    <t>611b248fbed21e01b0ea4005</t>
  </si>
  <si>
    <t>6118ce16c3080f30fa00a434</t>
  </si>
  <si>
    <t>Satisfyer Анальная вибропробка Lolli Plug 2, зеленый</t>
  </si>
  <si>
    <t>611b2f7399d6ef12a0de747e</t>
  </si>
  <si>
    <t>19.07.2021</t>
  </si>
  <si>
    <t>YokoSun подгузники Premium NB (0-5 кг) 36 шт.</t>
  </si>
  <si>
    <t>Возврат платежа за скидку маркетплейса</t>
  </si>
  <si>
    <t>611a279b03c37890c86e8e23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</si>
</sst>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484784.0</v>
      </c>
    </row>
    <row r="4" spans="1:9" s="3" customFormat="1" x14ac:dyDescent="0.2" ht="16.0" customHeight="true">
      <c r="A4" s="3" t="s">
        <v>34</v>
      </c>
      <c r="B4" s="10" t="n">
        <v>14092.0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5.8503463E7</v>
      </c>
      <c r="B8" s="8" t="s">
        <v>51</v>
      </c>
      <c r="C8" s="8" t="n">
        <f>IF(false,"005-1520", "005-1520")</f>
      </c>
      <c r="D8" s="8" t="s">
        <v>52</v>
      </c>
      <c r="E8" s="8" t="n">
        <v>2.0</v>
      </c>
      <c r="F8" s="8" t="n">
        <v>500.0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5.892736E7</v>
      </c>
      <c r="B9" t="s" s="8">
        <v>56</v>
      </c>
      <c r="C9" t="n" s="8">
        <f>IF(false,"120921957", "120921957")</f>
      </c>
      <c r="D9" t="s" s="8">
        <v>57</v>
      </c>
      <c r="E9" t="n" s="8">
        <v>2.0</v>
      </c>
      <c r="F9" t="n" s="8">
        <v>316.0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5.8591922E7</v>
      </c>
      <c r="B10" s="8" t="s">
        <v>59</v>
      </c>
      <c r="C10" s="8" t="n">
        <f>IF(false,"120922164", "120922164")</f>
      </c>
      <c r="D10" s="8" t="s">
        <v>60</v>
      </c>
      <c r="E10" s="8" t="n">
        <v>1.0</v>
      </c>
      <c r="F10" s="8" t="n">
        <v>0.0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5.8961718E7</v>
      </c>
      <c r="B11" t="s" s="8">
        <v>56</v>
      </c>
      <c r="C11" t="n" s="8">
        <f>IF(false,"2152400397", "2152400397")</f>
      </c>
      <c r="D11" t="s" s="8">
        <v>63</v>
      </c>
      <c r="E11" t="n" s="8">
        <v>1.0</v>
      </c>
      <c r="F11" t="n" s="8">
        <v>293.0</v>
      </c>
      <c r="G11" t="s" s="8">
        <v>61</v>
      </c>
      <c r="H11" t="s" s="8">
        <v>54</v>
      </c>
      <c r="I11" t="s" s="8">
        <v>64</v>
      </c>
    </row>
    <row r="12" spans="1:9" x14ac:dyDescent="0.2" ht="16.0" customHeight="true">
      <c r="A12" s="7" t="n">
        <v>5.8983772E7</v>
      </c>
      <c r="B12" t="s" s="8">
        <v>56</v>
      </c>
      <c r="C12" t="n" s="8">
        <f>IF(false,"002-101", "002-101")</f>
      </c>
      <c r="D12" t="s" s="8">
        <v>65</v>
      </c>
      <c r="E12" t="n" s="8">
        <v>2.0</v>
      </c>
      <c r="F12" t="n" s="8">
        <v>418.0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5.9146609E7</v>
      </c>
      <c r="B13" s="8" t="s">
        <v>67</v>
      </c>
      <c r="C13" s="8" t="n">
        <f>IF(false,"120923144", "120923144")</f>
      </c>
      <c r="D13" s="8" t="s">
        <v>68</v>
      </c>
      <c r="E13" s="8" t="n">
        <v>1.0</v>
      </c>
      <c r="F13" s="8" t="n">
        <v>103.0</v>
      </c>
      <c r="G13" s="8" t="s">
        <v>61</v>
      </c>
      <c r="H13" s="8" t="s">
        <v>54</v>
      </c>
      <c r="I13" s="8" t="s">
        <v>69</v>
      </c>
    </row>
    <row r="14" spans="1:9" x14ac:dyDescent="0.2" ht="16.0" customHeight="true">
      <c r="A14" s="7" t="n">
        <v>5.8344338E7</v>
      </c>
      <c r="B14" s="8" t="s">
        <v>70</v>
      </c>
      <c r="C14" s="8" t="n">
        <f>IF(false,"005-1080", "005-1080")</f>
      </c>
      <c r="D14" s="8" t="s">
        <v>71</v>
      </c>
      <c r="E14" s="8" t="n">
        <v>4.0</v>
      </c>
      <c r="F14" s="8" t="n">
        <v>1320.0</v>
      </c>
      <c r="G14" s="8" t="s">
        <v>53</v>
      </c>
      <c r="H14" s="8" t="s">
        <v>54</v>
      </c>
      <c r="I14" s="8" t="s">
        <v>72</v>
      </c>
    </row>
    <row r="15" ht="16.0" customHeight="true">
      <c r="A15" t="n" s="7">
        <v>5.7436755E7</v>
      </c>
      <c r="B15" t="s" s="8">
        <v>73</v>
      </c>
      <c r="C15" t="n" s="8">
        <f>IF(false,"120922693", "120922693")</f>
      </c>
      <c r="D15" t="s" s="8">
        <v>74</v>
      </c>
      <c r="E15" t="n" s="8">
        <v>1.0</v>
      </c>
      <c r="F15" t="n" s="8">
        <v>302.0</v>
      </c>
      <c r="G15" t="s" s="8">
        <v>53</v>
      </c>
      <c r="H15" t="s" s="8">
        <v>54</v>
      </c>
      <c r="I15" t="s" s="8">
        <v>75</v>
      </c>
    </row>
    <row r="16" spans="1:9" s="1" customFormat="1" x14ac:dyDescent="0.2" ht="16.0" customHeight="true">
      <c r="A16" s="7" t="n">
        <v>5.8250789E7</v>
      </c>
      <c r="B16" t="s" s="8">
        <v>70</v>
      </c>
      <c r="C16" t="n" s="8">
        <f>IF(false,"120922757", "120922757")</f>
      </c>
      <c r="D16" t="s" s="8">
        <v>76</v>
      </c>
      <c r="E16" t="n" s="8">
        <v>1.0</v>
      </c>
      <c r="F16" s="8" t="n">
        <v>518.0</v>
      </c>
      <c r="G16" s="8" t="s">
        <v>53</v>
      </c>
      <c r="H16" s="8" t="s">
        <v>54</v>
      </c>
      <c r="I16" s="8" t="s">
        <v>77</v>
      </c>
    </row>
    <row r="17" spans="1:9" x14ac:dyDescent="0.2" ht="16.0" customHeight="true">
      <c r="A17" s="7" t="n">
        <v>5.8894849E7</v>
      </c>
      <c r="B17" s="8" t="s">
        <v>78</v>
      </c>
      <c r="C17" s="8" t="n">
        <f>IF(false,"120922944", "120922944")</f>
      </c>
      <c r="D17" s="8" t="s">
        <v>79</v>
      </c>
      <c r="E17" s="8" t="n">
        <v>1.0</v>
      </c>
      <c r="F17" s="8" t="n">
        <v>1071.0</v>
      </c>
      <c r="G17" s="8" t="s">
        <v>53</v>
      </c>
      <c r="H17" s="8" t="s">
        <v>54</v>
      </c>
      <c r="I17" s="8" t="s">
        <v>80</v>
      </c>
    </row>
    <row r="18" spans="1:9" x14ac:dyDescent="0.2" ht="16.0" customHeight="true">
      <c r="A18" s="7" t="n">
        <v>5.826646E7</v>
      </c>
      <c r="B18" t="s" s="8">
        <v>70</v>
      </c>
      <c r="C18" t="n" s="8">
        <f>IF(false,"005-1080", "005-1080")</f>
      </c>
      <c r="D18" t="s" s="8">
        <v>71</v>
      </c>
      <c r="E18" t="n" s="8">
        <v>2.0</v>
      </c>
      <c r="F18" t="n" s="8">
        <v>658.0</v>
      </c>
      <c r="G18" t="s" s="8">
        <v>53</v>
      </c>
      <c r="H18" t="s" s="8">
        <v>54</v>
      </c>
      <c r="I18" t="s" s="8">
        <v>81</v>
      </c>
    </row>
    <row r="19" spans="1:9" ht="16.0" x14ac:dyDescent="0.2" customHeight="true">
      <c r="A19" s="7" t="n">
        <v>5.8340826E7</v>
      </c>
      <c r="B19" s="8" t="s">
        <v>70</v>
      </c>
      <c r="C19" s="8" t="n">
        <f>IF(false,"120921202", "120921202")</f>
      </c>
      <c r="D19" s="8" t="s">
        <v>82</v>
      </c>
      <c r="E19" s="8" t="n">
        <v>1.0</v>
      </c>
      <c r="F19" s="8" t="n">
        <v>450.0</v>
      </c>
      <c r="G19" s="8" t="s">
        <v>53</v>
      </c>
      <c r="H19" s="8" t="s">
        <v>54</v>
      </c>
      <c r="I19" s="8" t="s">
        <v>83</v>
      </c>
    </row>
    <row r="20" spans="1:9" x14ac:dyDescent="0.2" ht="16.0" customHeight="true">
      <c r="A20" s="7" t="n">
        <v>5.8548429E7</v>
      </c>
      <c r="B20" s="8" t="s">
        <v>51</v>
      </c>
      <c r="C20" s="8" t="n">
        <f>IF(false,"120921899", "120921899")</f>
      </c>
      <c r="D20" s="8" t="s">
        <v>84</v>
      </c>
      <c r="E20" s="8" t="n">
        <v>1.0</v>
      </c>
      <c r="F20" s="8" t="n">
        <v>245.0</v>
      </c>
      <c r="G20" s="8" t="s">
        <v>53</v>
      </c>
      <c r="H20" s="8" t="s">
        <v>54</v>
      </c>
      <c r="I20" s="8" t="s">
        <v>85</v>
      </c>
    </row>
    <row r="21" ht="16.0" customHeight="true">
      <c r="A21" t="n" s="7">
        <v>5.8896556E7</v>
      </c>
      <c r="B21" t="s" s="8">
        <v>78</v>
      </c>
      <c r="C21" t="n" s="8">
        <f>IF(false,"2152400398", "2152400398")</f>
      </c>
      <c r="D21" t="s" s="8">
        <v>86</v>
      </c>
      <c r="E21" t="n" s="8">
        <v>1.0</v>
      </c>
      <c r="F21" t="n" s="8">
        <v>103.0</v>
      </c>
      <c r="G21" t="s" s="8">
        <v>53</v>
      </c>
      <c r="H21" t="s" s="8">
        <v>54</v>
      </c>
      <c r="I21" t="s" s="8">
        <v>87</v>
      </c>
    </row>
    <row r="22" spans="1:9" s="1" customFormat="1" x14ac:dyDescent="0.2" ht="16.0" customHeight="true">
      <c r="A22" s="7" t="n">
        <v>5.8894348E7</v>
      </c>
      <c r="B22" t="s" s="8">
        <v>78</v>
      </c>
      <c r="C22" t="n" s="8">
        <f>IF(false,"120922895", "120922895")</f>
      </c>
      <c r="D22" t="s" s="8">
        <v>88</v>
      </c>
      <c r="E22" t="n" s="8">
        <v>1.0</v>
      </c>
      <c r="F22" s="8" t="n">
        <v>505.0</v>
      </c>
      <c r="G22" s="8" t="s">
        <v>53</v>
      </c>
      <c r="H22" s="8" t="s">
        <v>54</v>
      </c>
      <c r="I22" s="8" t="s">
        <v>89</v>
      </c>
    </row>
    <row r="23" spans="1:9" x14ac:dyDescent="0.2" ht="16.0" customHeight="true">
      <c r="A23" s="7" t="n">
        <v>5.761113E7</v>
      </c>
      <c r="B23" s="8" t="s">
        <v>90</v>
      </c>
      <c r="C23" s="8" t="n">
        <f>IF(false,"120921718", "120921718")</f>
      </c>
      <c r="D23" s="8" t="s">
        <v>91</v>
      </c>
      <c r="E23" s="8" t="n">
        <v>1.0</v>
      </c>
      <c r="F23" s="8" t="n">
        <v>327.0</v>
      </c>
      <c r="G23" s="8" t="s">
        <v>53</v>
      </c>
      <c r="H23" s="8" t="s">
        <v>54</v>
      </c>
      <c r="I23" s="8" t="s">
        <v>92</v>
      </c>
    </row>
    <row r="24" ht="16.0" customHeight="true">
      <c r="A24" t="n" s="7">
        <v>5.9046071E7</v>
      </c>
      <c r="B24" t="s" s="8">
        <v>67</v>
      </c>
      <c r="C24" t="n" s="8">
        <f>IF(false,"120922766", "120922766")</f>
      </c>
      <c r="D24" t="s" s="8">
        <v>93</v>
      </c>
      <c r="E24" t="n" s="8">
        <v>2.0</v>
      </c>
      <c r="F24" t="n" s="8">
        <v>598.0</v>
      </c>
      <c r="G24" t="s" s="8">
        <v>53</v>
      </c>
      <c r="H24" t="s" s="8">
        <v>50</v>
      </c>
      <c r="I24" t="s" s="8">
        <v>94</v>
      </c>
    </row>
    <row r="25" spans="1:9" s="1" customFormat="1" x14ac:dyDescent="0.2" ht="16.0" customHeight="true">
      <c r="A25" t="n" s="7">
        <v>5.9164982E7</v>
      </c>
      <c r="B25" t="s" s="8">
        <v>54</v>
      </c>
      <c r="C25" t="n" s="8">
        <f>IF(false,"2152400580", "2152400580")</f>
      </c>
      <c r="D25" t="s" s="8">
        <v>95</v>
      </c>
      <c r="E25" t="n" s="8">
        <v>1.0</v>
      </c>
      <c r="F25" t="n" s="8">
        <v>700.0</v>
      </c>
      <c r="G25" t="s" s="8">
        <v>53</v>
      </c>
      <c r="H25" t="s" s="8">
        <v>50</v>
      </c>
      <c r="I25" t="s" s="8">
        <v>96</v>
      </c>
    </row>
    <row r="26" ht="16.0" customHeight="true">
      <c r="A26" t="n" s="7">
        <v>5.9152494E7</v>
      </c>
      <c r="B26" t="s" s="8">
        <v>67</v>
      </c>
      <c r="C26" t="n" s="8">
        <f>IF(false,"120923143", "120923143")</f>
      </c>
      <c r="D26" t="s" s="8">
        <v>97</v>
      </c>
      <c r="E26" t="n" s="8">
        <v>2.0</v>
      </c>
      <c r="F26" t="n" s="8">
        <v>238.0</v>
      </c>
      <c r="G26" t="s" s="8">
        <v>53</v>
      </c>
      <c r="H26" t="s" s="8">
        <v>50</v>
      </c>
      <c r="I26" t="s" s="8">
        <v>98</v>
      </c>
    </row>
    <row r="27" ht="16.0" customHeight="true">
      <c r="A27" t="n" s="7">
        <v>5.9159943E7</v>
      </c>
      <c r="B27" t="s" s="8">
        <v>67</v>
      </c>
      <c r="C27" t="n" s="8">
        <f>IF(false,"120922947", "120922947")</f>
      </c>
      <c r="D27" t="s" s="8">
        <v>99</v>
      </c>
      <c r="E27" t="n" s="8">
        <v>1.0</v>
      </c>
      <c r="F27" t="n" s="8">
        <v>1264.0</v>
      </c>
      <c r="G27" t="s" s="8">
        <v>53</v>
      </c>
      <c r="H27" t="s" s="8">
        <v>50</v>
      </c>
      <c r="I27" t="s" s="8">
        <v>100</v>
      </c>
    </row>
    <row r="28" ht="16.0" customHeight="true">
      <c r="A28" t="n" s="7">
        <v>5.9075028E7</v>
      </c>
      <c r="B28" t="s" s="8">
        <v>67</v>
      </c>
      <c r="C28" t="n" s="8">
        <f>IF(false,"005-1249", "005-1249")</f>
      </c>
      <c r="D28" t="s" s="8">
        <v>101</v>
      </c>
      <c r="E28" t="n" s="8">
        <v>1.0</v>
      </c>
      <c r="F28" t="n" s="8">
        <v>255.0</v>
      </c>
      <c r="G28" t="s" s="8">
        <v>53</v>
      </c>
      <c r="H28" t="s" s="8">
        <v>50</v>
      </c>
      <c r="I28" t="s" s="8">
        <v>102</v>
      </c>
    </row>
    <row r="29" spans="1:9" s="1" customFormat="1" x14ac:dyDescent="0.2" ht="16.0" customHeight="true">
      <c r="A29" t="n" s="7">
        <v>5.9152538E7</v>
      </c>
      <c r="B29" t="s" s="8">
        <v>67</v>
      </c>
      <c r="C29" t="n" s="8">
        <f>IF(false,"120922534", "120922534")</f>
      </c>
      <c r="D29" t="s" s="8">
        <v>103</v>
      </c>
      <c r="E29" t="n" s="8">
        <v>1.0</v>
      </c>
      <c r="F29" t="n" s="8">
        <v>50.0</v>
      </c>
      <c r="G29" s="8" t="s">
        <v>61</v>
      </c>
      <c r="H29" t="s" s="8">
        <v>50</v>
      </c>
      <c r="I29" s="8" t="s">
        <v>104</v>
      </c>
    </row>
    <row r="30" ht="16.0" customHeight="true">
      <c r="A30" t="n" s="7">
        <v>5.9028731E7</v>
      </c>
      <c r="B30" t="s" s="8">
        <v>56</v>
      </c>
      <c r="C30" t="n" s="8">
        <f>IF(false,"2152400576", "2152400576")</f>
      </c>
      <c r="D30" t="s" s="8">
        <v>105</v>
      </c>
      <c r="E30" t="n" s="8">
        <v>1.0</v>
      </c>
      <c r="F30" t="n" s="8">
        <v>254.0</v>
      </c>
      <c r="G30" t="s" s="8">
        <v>53</v>
      </c>
      <c r="H30" t="s" s="8">
        <v>50</v>
      </c>
      <c r="I30" t="s" s="8">
        <v>106</v>
      </c>
    </row>
    <row r="31" ht="16.0" customHeight="true">
      <c r="A31" t="n" s="7">
        <v>5.9046071E7</v>
      </c>
      <c r="B31" t="s" s="8">
        <v>67</v>
      </c>
      <c r="C31" t="n" s="8">
        <f>IF(false,"120922766", "120922766")</f>
      </c>
      <c r="D31" t="s" s="8">
        <v>93</v>
      </c>
      <c r="E31" t="n" s="8">
        <v>2.0</v>
      </c>
      <c r="F31" t="n" s="8">
        <v>306.0</v>
      </c>
      <c r="G31" t="s" s="8">
        <v>61</v>
      </c>
      <c r="H31" t="s" s="8">
        <v>50</v>
      </c>
      <c r="I31" t="s" s="8">
        <v>107</v>
      </c>
    </row>
    <row r="32" ht="16.0" customHeight="true">
      <c r="A32" t="n" s="7">
        <v>5.9146609E7</v>
      </c>
      <c r="B32" t="s" s="8">
        <v>67</v>
      </c>
      <c r="C32" t="n" s="8">
        <f>IF(false,"120923144", "120923144")</f>
      </c>
      <c r="D32" t="s" s="8">
        <v>68</v>
      </c>
      <c r="E32" t="n" s="8">
        <v>1.0</v>
      </c>
      <c r="F32" t="n" s="8">
        <v>76.0</v>
      </c>
      <c r="G32" t="s" s="8">
        <v>53</v>
      </c>
      <c r="H32" t="s" s="8">
        <v>50</v>
      </c>
      <c r="I32" t="s" s="8">
        <v>108</v>
      </c>
    </row>
    <row r="33" ht="16.0" customHeight="true">
      <c r="A33" t="n" s="7">
        <v>5.9175045E7</v>
      </c>
      <c r="B33" t="s" s="8">
        <v>54</v>
      </c>
      <c r="C33" t="n" s="8">
        <f>IF(false,"005-1080", "005-1080")</f>
      </c>
      <c r="D33" t="s" s="8">
        <v>71</v>
      </c>
      <c r="E33" t="n" s="8">
        <v>3.0</v>
      </c>
      <c r="F33" t="n" s="8">
        <v>966.0</v>
      </c>
      <c r="G33" t="s" s="8">
        <v>53</v>
      </c>
      <c r="H33" t="s" s="8">
        <v>50</v>
      </c>
      <c r="I33" t="s" s="8">
        <v>109</v>
      </c>
    </row>
    <row r="34" ht="16.0" customHeight="true">
      <c r="A34" t="n" s="7">
        <v>5.9107955E7</v>
      </c>
      <c r="B34" t="s" s="8">
        <v>67</v>
      </c>
      <c r="C34" t="n" s="8">
        <f>IF(false,"005-1517", "005-1517")</f>
      </c>
      <c r="D34" t="s" s="8">
        <v>110</v>
      </c>
      <c r="E34" t="n" s="8">
        <v>4.0</v>
      </c>
      <c r="F34" t="n" s="8">
        <v>912.0</v>
      </c>
      <c r="G34" t="s" s="8">
        <v>53</v>
      </c>
      <c r="H34" t="s" s="8">
        <v>50</v>
      </c>
      <c r="I34" t="s" s="8">
        <v>111</v>
      </c>
    </row>
    <row r="35" ht="16.0" customHeight="true">
      <c r="A35" t="n" s="7">
        <v>5.9205571E7</v>
      </c>
      <c r="B35" t="s" s="8">
        <v>54</v>
      </c>
      <c r="C35" t="n" s="8">
        <f>IF(false,"120921995", "120921995")</f>
      </c>
      <c r="D35" t="s" s="8">
        <v>112</v>
      </c>
      <c r="E35" t="n" s="8">
        <v>3.0</v>
      </c>
      <c r="F35" t="n" s="8">
        <v>370.0</v>
      </c>
      <c r="G35" t="s" s="8">
        <v>61</v>
      </c>
      <c r="H35" t="s" s="8">
        <v>50</v>
      </c>
      <c r="I35" t="s" s="8">
        <v>113</v>
      </c>
    </row>
    <row r="36" ht="16.0" customHeight="true">
      <c r="A36" t="n" s="7">
        <v>5.9023148E7</v>
      </c>
      <c r="B36" t="s" s="8">
        <v>56</v>
      </c>
      <c r="C36" t="n" s="8">
        <f>IF(false,"2152400576", "2152400576")</f>
      </c>
      <c r="D36" t="s" s="8">
        <v>105</v>
      </c>
      <c r="E36" t="n" s="8">
        <v>1.0</v>
      </c>
      <c r="F36" t="n" s="8">
        <v>207.0</v>
      </c>
      <c r="G36" t="s" s="8">
        <v>53</v>
      </c>
      <c r="H36" t="s" s="8">
        <v>50</v>
      </c>
      <c r="I36" t="s" s="8">
        <v>114</v>
      </c>
    </row>
    <row r="37" ht="16.0" customHeight="true">
      <c r="A37" t="n" s="7">
        <v>5.906198E7</v>
      </c>
      <c r="B37" t="s" s="8">
        <v>67</v>
      </c>
      <c r="C37" t="n" s="8">
        <f>IF(false,"120923143", "120923143")</f>
      </c>
      <c r="D37" t="s" s="8">
        <v>97</v>
      </c>
      <c r="E37" t="n" s="8">
        <v>1.0</v>
      </c>
      <c r="F37" t="n" s="8">
        <v>93.0</v>
      </c>
      <c r="G37" t="s" s="8">
        <v>61</v>
      </c>
      <c r="H37" t="s" s="8">
        <v>50</v>
      </c>
      <c r="I37" t="s" s="8">
        <v>115</v>
      </c>
    </row>
    <row r="38" ht="16.0" customHeight="true">
      <c r="A38" t="n" s="7">
        <v>5.9027554E7</v>
      </c>
      <c r="B38" t="s" s="8">
        <v>56</v>
      </c>
      <c r="C38" t="n" s="8">
        <f>IF(false,"2152400575", "2152400575")</f>
      </c>
      <c r="D38" t="s" s="8">
        <v>116</v>
      </c>
      <c r="E38" t="n" s="8">
        <v>1.0</v>
      </c>
      <c r="F38" t="n" s="8">
        <v>952.0</v>
      </c>
      <c r="G38" t="s" s="8">
        <v>53</v>
      </c>
      <c r="H38" t="s" s="8">
        <v>50</v>
      </c>
      <c r="I38" t="s" s="8">
        <v>117</v>
      </c>
    </row>
    <row r="39" ht="16.0" customHeight="true">
      <c r="A39" t="n" s="7">
        <v>5.9027554E7</v>
      </c>
      <c r="B39" t="s" s="8">
        <v>56</v>
      </c>
      <c r="C39" t="n" s="8">
        <f>IF(false,"2152400576", "2152400576")</f>
      </c>
      <c r="D39" t="s" s="8">
        <v>105</v>
      </c>
      <c r="E39" t="n" s="8">
        <v>1.0</v>
      </c>
      <c r="F39" t="n" s="8">
        <v>430.0</v>
      </c>
      <c r="G39" t="s" s="8">
        <v>53</v>
      </c>
      <c r="H39" t="s" s="8">
        <v>50</v>
      </c>
      <c r="I39" t="s" s="8">
        <v>117</v>
      </c>
    </row>
    <row r="40" ht="16.0" customHeight="true"/>
    <row r="41" ht="16.0" customHeight="true">
      <c r="A41" t="s" s="1">
        <v>37</v>
      </c>
      <c r="B41" s="1"/>
      <c r="C41" s="1"/>
      <c r="D41" s="1"/>
      <c r="E41" s="1"/>
      <c r="F41" t="n" s="8">
        <v>14800.0</v>
      </c>
      <c r="G41" s="2"/>
    </row>
    <row r="42" ht="16.0" customHeight="true"/>
    <row r="43" ht="16.0" customHeight="true">
      <c r="A43" t="s" s="1">
        <v>36</v>
      </c>
    </row>
    <row r="44" ht="34.0" customHeight="true">
      <c r="A44" t="s" s="9">
        <v>38</v>
      </c>
      <c r="B44" t="s" s="9">
        <v>0</v>
      </c>
      <c r="C44" t="s" s="9">
        <v>43</v>
      </c>
      <c r="D44" t="s" s="9">
        <v>1</v>
      </c>
      <c r="E44" t="s" s="9">
        <v>2</v>
      </c>
      <c r="F44" t="s" s="9">
        <v>39</v>
      </c>
      <c r="G44" t="s" s="9">
        <v>5</v>
      </c>
      <c r="H44" t="s" s="9">
        <v>3</v>
      </c>
      <c r="I44" t="s" s="9">
        <v>4</v>
      </c>
    </row>
    <row r="45" ht="16.0" customHeight="true">
      <c r="A45" t="n" s="8">
        <v>5.5310269E7</v>
      </c>
      <c r="B45" t="s" s="8">
        <v>118</v>
      </c>
      <c r="C45" t="n" s="8">
        <f>IF(false,"120921902", "120921902")</f>
      </c>
      <c r="D45" t="s" s="8">
        <v>119</v>
      </c>
      <c r="E45" t="n" s="8">
        <v>4.0</v>
      </c>
      <c r="F45" t="n" s="8">
        <v>-708.0</v>
      </c>
      <c r="G45" t="s" s="8">
        <v>120</v>
      </c>
      <c r="H45" t="s" s="8">
        <v>54</v>
      </c>
      <c r="I45" t="s" s="8">
        <v>121</v>
      </c>
    </row>
    <row r="46" ht="16.0" customHeight="true"/>
    <row r="47" ht="16.0" customHeight="true">
      <c r="A47" t="s" s="1">
        <v>37</v>
      </c>
      <c r="F47" t="n" s="8">
        <v>-708.0</v>
      </c>
      <c r="G47" s="2"/>
      <c r="H47" s="0"/>
      <c r="I47" s="0"/>
    </row>
    <row r="48" ht="16.0" customHeight="true">
      <c r="A48" s="1"/>
      <c r="B48" s="1"/>
      <c r="C48" s="1"/>
      <c r="D48" s="1"/>
      <c r="E48" s="1"/>
      <c r="F48" s="1"/>
      <c r="G48" s="1"/>
      <c r="H48" s="1"/>
      <c r="I48" s="1"/>
    </row>
    <row r="49" ht="16.0" customHeight="true">
      <c r="A49" t="s" s="1">
        <v>40</v>
      </c>
    </row>
    <row r="50" ht="34.0" customHeight="true">
      <c r="A50" t="s" s="9">
        <v>47</v>
      </c>
      <c r="B50" t="s" s="9">
        <v>48</v>
      </c>
      <c r="C50" s="9"/>
      <c r="D50" s="9"/>
      <c r="E50" s="9"/>
      <c r="F50" t="s" s="9">
        <v>39</v>
      </c>
      <c r="G50" t="s" s="9">
        <v>5</v>
      </c>
      <c r="H50" t="s" s="9">
        <v>3</v>
      </c>
      <c r="I50" t="s" s="9">
        <v>4</v>
      </c>
    </row>
    <row r="51" ht="16.0" customHeight="true"/>
    <row r="52" ht="16.0" customHeight="true">
      <c r="A52" t="s" s="1">
        <v>37</v>
      </c>
      <c r="F52" t="n" s="8">
        <v>0.0</v>
      </c>
      <c r="G52" s="2"/>
      <c r="H52" s="0"/>
      <c r="I52" s="0"/>
    </row>
    <row r="53" ht="16.0" customHeight="true">
      <c r="A53" s="1"/>
      <c r="B53" s="1"/>
      <c r="C53" s="1"/>
      <c r="D53" s="1"/>
      <c r="E53" s="1"/>
      <c r="F53" s="1"/>
      <c r="G53" s="1"/>
      <c r="H53" s="1"/>
      <c r="I5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