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<sst xmlns="http://schemas.openxmlformats.org/spreadsheetml/2006/main" count="612" uniqueCount="149">
  <si>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</si>
  <si>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</si>
  <si>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</si>
  <si>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</si>
  <si>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</si>
  <si>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</si>
  <si>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</si>
  <si>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</si>
  <si>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</si>
  <si>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</si>
  <si>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</si>
  <si>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</si>
  <si>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</si>
  <si>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</si>
  <si>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</si>
  <si>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</si>
  <si>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</si>
  <si>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</si>
  <si>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</si>
  <si>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</si>
  <si>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</si>
  <si>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</si>
  <si>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</si>
  <si>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</si>
  <si>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</si>
  <si>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</si>
  <si>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</si>
  <si>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</si>
  <si>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</si>
  <si>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</si>
  <si>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</si>
  <si>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</si>
  <si>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</si>
  <si>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</si>
  <si>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</si>
  <si>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</si>
  <si>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</si>
  <si>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</si>
  <si>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</si>
  <si>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</si>
  <si>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</si>
  <si>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</si>
  <si>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</si>
  <si>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</si>
  <si>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</si>
  <si>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</si>
  <si>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</si>
  <si>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</si>
  <si>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</si>
  <si>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</si>
  <si>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17.08.2021</t>
  </si>
  <si>
    <t>14.08.2021</t>
  </si>
  <si>
    <t>Joonies трусики Standart M (6-11 кг), 52 шт.</t>
  </si>
  <si>
    <t>Платёж покупателя</t>
  </si>
  <si>
    <t>16.08.2021</t>
  </si>
  <si>
    <t>6117a05b94d527511a63a601</t>
  </si>
  <si>
    <t>Satisfyer Стимулятор Love Triangle, черный</t>
  </si>
  <si>
    <t>6117f2af5a3951e853bbaaa1</t>
  </si>
  <si>
    <t>15.08.2021</t>
  </si>
  <si>
    <t>YokoSun подгузники M (5-10 кг), 62 шт.</t>
  </si>
  <si>
    <t>6118d2d88927ca49465e9d21</t>
  </si>
  <si>
    <t>KIOSHI трусики L (10-14 кг), 42 шт.</t>
  </si>
  <si>
    <t>6119606f83b1f22bb656d02f</t>
  </si>
  <si>
    <t>12.08.2021</t>
  </si>
  <si>
    <t>La'dor Набор бессиликоновый увлажняющий Шампунь + Кондиционер, 530мл + 530мл (10889+10612)</t>
  </si>
  <si>
    <t>6114e78903c378b844d24f5f</t>
  </si>
  <si>
    <t>Satisfyer Набор анальных пробок Booty Call (Plugs) 14 см, розовый</t>
  </si>
  <si>
    <t>61192a4b32da83963a7c2254</t>
  </si>
  <si>
    <t>Joonies подгузники Premium Soft NB (0-5 кг) 24 шт.</t>
  </si>
  <si>
    <t>611928c77399014c1d8ba8f5</t>
  </si>
  <si>
    <t>10.08.2021</t>
  </si>
  <si>
    <t>Manuoki подгузники UltraThin M (6-11 кг) 56 шт.</t>
  </si>
  <si>
    <t>611a3ee50fe995223be4a0ff</t>
  </si>
  <si>
    <t>04.08.2021</t>
  </si>
  <si>
    <t>I'm Sorry for My Skin Тканевая маска для восстановления кожи Revitalizing Jelly Mask (Beer), 33 мл х 10 шт</t>
  </si>
  <si>
    <t>611a430032da83699f7c22ae</t>
  </si>
  <si>
    <t>Joonies трусики Premium Soft XL (12-17 кг), 76 шт.</t>
  </si>
  <si>
    <t>611a45cd6a86432d09da44fe</t>
  </si>
  <si>
    <t>13.08.2021</t>
  </si>
  <si>
    <t>Satisfyer Вибратор из силикона Sexy Secret Panty 8.2 см, красный</t>
  </si>
  <si>
    <t>611a4fa8c3080f426c00a4c0</t>
  </si>
  <si>
    <t>Смесь Kabrita 3 GOLD для комфортного пищеварения, старше 12 месяцев, 800 г</t>
  </si>
  <si>
    <t>611a5173792ab166db07ab16</t>
  </si>
  <si>
    <t>611a58593b31761a90f88311</t>
  </si>
  <si>
    <t>611a58c2f98801a288a04c2f</t>
  </si>
  <si>
    <t>11.08.2021</t>
  </si>
  <si>
    <t>Vivienne Sabo Тушь для ресниц Cabaret Premiere, 04 фиолетовый</t>
  </si>
  <si>
    <t>611a6c0bbed21e45ee52684a</t>
  </si>
  <si>
    <t>Goo.N трусики XL (12-20 кг) 38 шт.</t>
  </si>
  <si>
    <t>611aaf56dff13b36ca35db18</t>
  </si>
  <si>
    <t>YokoSun подгузники Premium L (9-13 кг) 54 шт.</t>
  </si>
  <si>
    <t>611ab086f988011d8fa04c18</t>
  </si>
  <si>
    <t>Satisfyer Стимулятор Pro Traveler, aubergine/rosegold</t>
  </si>
  <si>
    <t>611ab1753b3176257ff882be</t>
  </si>
  <si>
    <t>05.08.2021</t>
  </si>
  <si>
    <t>Goo.N трусики Ultra L (9-14 кг), 56 шт.</t>
  </si>
  <si>
    <t>611ac8dff98801040fa04ce5</t>
  </si>
  <si>
    <t>Протеин Optimum Nutrition 100% Whey Gold Standard (2100-2353 г) клубника-банан</t>
  </si>
  <si>
    <t>611a0afb94d527b8f563a771</t>
  </si>
  <si>
    <t>Vivienne Sabo Тушь для ресниц Cabaret Premiere, 01 черный</t>
  </si>
  <si>
    <t>611a3084dbdc3137acdc287d</t>
  </si>
  <si>
    <t>YokoSun трусики Premium XL (12-20 кг) 38 шт., белый</t>
  </si>
  <si>
    <t>611a15d4792ab1190607ab23</t>
  </si>
  <si>
    <t>Satisfyer Стимулятор клитора вакуум-волновой Dual Love J2018-99, желтый</t>
  </si>
  <si>
    <t>611985e2792ab14d5807aa7d</t>
  </si>
  <si>
    <t>Протеин Optimum Nutrition 100% Whey Gold Standard Naturally Flavored (864-909 г) ваниль</t>
  </si>
  <si>
    <t>6119656b863e4e72a48733c0</t>
  </si>
  <si>
    <t>Optimum Nutrition CLA 750 мг (90 шт.) нейтральный</t>
  </si>
  <si>
    <t>611ae42983b1f2151156d04b</t>
  </si>
  <si>
    <t>KIOSHI трусики XL (12-18 кг), 36 шт.</t>
  </si>
  <si>
    <t>61196a78dbdc311191dc2874</t>
  </si>
  <si>
    <t>Смесь Kabrita 4 GOLD для комфортного пищеварения, старше 18 месяцев, 800 г</t>
  </si>
  <si>
    <t>6119fb1732da832bec7c2301</t>
  </si>
  <si>
    <t>Lion средство для очистки и полировки ванны Ofuro no Look, 0.4 кг</t>
  </si>
  <si>
    <t>61196a8cf9880173b0a04c5d</t>
  </si>
  <si>
    <t>Satisfyer Стимулятор Penguin, черный/белый</t>
  </si>
  <si>
    <t>611979027153b35a0cee6560</t>
  </si>
  <si>
    <t>YokoSun трусики Eco XL (12-20 кг), 38 шт.</t>
  </si>
  <si>
    <t>6118ecbcbed21e0e095267de</t>
  </si>
  <si>
    <t>Merries подгузники L (9-14 кг), 64 шт.</t>
  </si>
  <si>
    <t>6118def432da8314d87c21f4</t>
  </si>
  <si>
    <t>6119e2430fe9953dd0e4a0ed</t>
  </si>
  <si>
    <t>Satisfyer Стимулятор Curvy 1+, белый</t>
  </si>
  <si>
    <t>6119779083b1f20dfa56d093</t>
  </si>
  <si>
    <t>6118dcdfdbdc3179d9dc28c9</t>
  </si>
  <si>
    <t>Joonies трусики Premium Soft L (9-14 кг), 88 шт.</t>
  </si>
  <si>
    <t>6118ac44f78dba50fafce883</t>
  </si>
  <si>
    <t>611a96c5c5311b1342e0f336</t>
  </si>
  <si>
    <t>61182a8f2fe0984895828888</t>
  </si>
  <si>
    <t>Laurier прокладки F дневные супертонкие с крылышками 22,5 см, 4 капли, 20 шт.</t>
  </si>
  <si>
    <t>611a4c824f5c6e10c49766f5</t>
  </si>
  <si>
    <t>YokoSun трусики XXL (15-23 кг) 28 шт.</t>
  </si>
  <si>
    <t>61193a0c8927ca1be25e9d18</t>
  </si>
  <si>
    <t>611919e2fbacea715d34c394</t>
  </si>
  <si>
    <t>Стиральный порошок Attack Multi-Action, 0.72 кг</t>
  </si>
  <si>
    <t>61194c158927ca28135e9ca6</t>
  </si>
  <si>
    <t>611a39d0b9f8ed06dd09c9cf</t>
  </si>
  <si>
    <t>YokoSun трусики Premium L (9-14 кг) 44 шт., белый</t>
  </si>
  <si>
    <t>611a22b68927ca56f35e9c4c</t>
  </si>
  <si>
    <t>Joonies трусики Premium Soft L (9-14 кг), 44 шт.</t>
  </si>
  <si>
    <t>611980f27153b3113cee653c</t>
  </si>
  <si>
    <t>YokoSun подгузники XL (13+ кг), 42 шт.</t>
  </si>
  <si>
    <t>61191dfe94d527715163a73e</t>
  </si>
  <si>
    <t>6118ce182af6cd2b3e46b98b</t>
  </si>
  <si>
    <t>19.07.2021</t>
  </si>
  <si>
    <t>YokoSun подгузники Premium NB (0-5 кг) 36 шт.</t>
  </si>
  <si>
    <t>Возврат платежа покупателя</t>
  </si>
  <si>
    <t>611a2798fbacea3e6834c378</t>
  </si>
  <si>
    <t>611a67e983b1f263f056d0be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</si>
</sst>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486586.0</v>
      </c>
    </row>
    <row r="4" spans="1:9" s="3" customFormat="1" x14ac:dyDescent="0.2" ht="16.0" customHeight="true">
      <c r="A4" s="3" t="s">
        <v>34</v>
      </c>
      <c r="B4" s="10" t="n">
        <v>66428.0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5.8961718E7</v>
      </c>
      <c r="B8" s="8" t="s">
        <v>51</v>
      </c>
      <c r="C8" s="8" t="n">
        <f>IF(false,"2152400397", "2152400397")</f>
      </c>
      <c r="D8" s="8" t="s">
        <v>52</v>
      </c>
      <c r="E8" s="8" t="n">
        <v>1.0</v>
      </c>
      <c r="F8" s="8" t="n">
        <v>376.0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5.9004214E7</v>
      </c>
      <c r="B9" t="s" s="8">
        <v>51</v>
      </c>
      <c r="C9" t="n" s="8">
        <f>IF(false,"120922951", "120922951")</f>
      </c>
      <c r="D9" t="s" s="8">
        <v>56</v>
      </c>
      <c r="E9" t="n" s="8">
        <v>1.0</v>
      </c>
      <c r="F9" t="n" s="8">
        <v>1599.0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5.9065109E7</v>
      </c>
      <c r="B10" s="8" t="s">
        <v>58</v>
      </c>
      <c r="C10" s="8" t="n">
        <f>IF(false,"005-1512", "005-1512")</f>
      </c>
      <c r="D10" s="8" t="s">
        <v>59</v>
      </c>
      <c r="E10" s="8" t="n">
        <v>1.0</v>
      </c>
      <c r="F10" s="8" t="n">
        <v>979.0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5.9146609E7</v>
      </c>
      <c r="B11" t="s" s="8">
        <v>58</v>
      </c>
      <c r="C11" t="n" s="8">
        <f>IF(false,"120923144", "120923144")</f>
      </c>
      <c r="D11" t="s" s="8">
        <v>61</v>
      </c>
      <c r="E11" t="n" s="8">
        <v>1.0</v>
      </c>
      <c r="F11" t="n" s="8">
        <v>620.0</v>
      </c>
      <c r="G11" t="s" s="8">
        <v>53</v>
      </c>
      <c r="H11" t="s" s="8">
        <v>54</v>
      </c>
      <c r="I11" t="s" s="8">
        <v>62</v>
      </c>
    </row>
    <row r="12" spans="1:9" x14ac:dyDescent="0.2" ht="16.0" customHeight="true">
      <c r="A12" s="7" t="n">
        <v>5.8623917E7</v>
      </c>
      <c r="B12" t="s" s="8">
        <v>63</v>
      </c>
      <c r="C12" t="n" s="8">
        <f>IF(false,"120922558", "120922558")</f>
      </c>
      <c r="D12" t="s" s="8">
        <v>64</v>
      </c>
      <c r="E12" t="n" s="8">
        <v>1.0</v>
      </c>
      <c r="F12" t="n" s="8">
        <v>1360.0</v>
      </c>
      <c r="G12" t="s" s="8">
        <v>53</v>
      </c>
      <c r="H12" t="s" s="8">
        <v>54</v>
      </c>
      <c r="I12" t="s" s="8">
        <v>65</v>
      </c>
    </row>
    <row r="13" spans="1:9" s="8" customFormat="1" ht="16.0" x14ac:dyDescent="0.2" customHeight="true">
      <c r="A13" s="7" t="n">
        <v>5.9117508E7</v>
      </c>
      <c r="B13" s="8" t="s">
        <v>58</v>
      </c>
      <c r="C13" s="8" t="n">
        <f>IF(false,"2152400576", "2152400576")</f>
      </c>
      <c r="D13" s="8" t="s">
        <v>66</v>
      </c>
      <c r="E13" s="8" t="n">
        <v>1.0</v>
      </c>
      <c r="F13" s="8" t="n">
        <v>618.0</v>
      </c>
      <c r="G13" s="8" t="s">
        <v>53</v>
      </c>
      <c r="H13" s="8" t="s">
        <v>54</v>
      </c>
      <c r="I13" s="8" t="s">
        <v>67</v>
      </c>
    </row>
    <row r="14" spans="1:9" x14ac:dyDescent="0.2" ht="16.0" customHeight="true">
      <c r="A14" s="7" t="n">
        <v>5.9116652E7</v>
      </c>
      <c r="B14" s="8" t="s">
        <v>58</v>
      </c>
      <c r="C14" s="8" t="n">
        <f>IF(false,"120922092", "120922092")</f>
      </c>
      <c r="D14" s="8" t="s">
        <v>68</v>
      </c>
      <c r="E14" s="8" t="n">
        <v>2.0</v>
      </c>
      <c r="F14" s="8" t="n">
        <v>738.0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5.8344338E7</v>
      </c>
      <c r="B15" t="s" s="8">
        <v>70</v>
      </c>
      <c r="C15" t="n" s="8">
        <f>IF(false,"005-1080", "005-1080")</f>
      </c>
      <c r="D15" t="s" s="8">
        <v>71</v>
      </c>
      <c r="E15" t="n" s="8">
        <v>4.0</v>
      </c>
      <c r="F15" t="n" s="8">
        <v>2436.0</v>
      </c>
      <c r="G15" t="s" s="8">
        <v>53</v>
      </c>
      <c r="H15" t="s" s="8">
        <v>54</v>
      </c>
      <c r="I15" t="s" s="8">
        <v>72</v>
      </c>
    </row>
    <row r="16" spans="1:9" s="1" customFormat="1" x14ac:dyDescent="0.2" ht="16.0" customHeight="true">
      <c r="A16" s="7" t="n">
        <v>5.7436755E7</v>
      </c>
      <c r="B16" t="s" s="8">
        <v>73</v>
      </c>
      <c r="C16" t="n" s="8">
        <f>IF(false,"120922693", "120922693")</f>
      </c>
      <c r="D16" t="s" s="8">
        <v>74</v>
      </c>
      <c r="E16" t="n" s="8">
        <v>1.0</v>
      </c>
      <c r="F16" s="8" t="n">
        <v>1711.0</v>
      </c>
      <c r="G16" s="8" t="s">
        <v>53</v>
      </c>
      <c r="H16" s="8" t="s">
        <v>54</v>
      </c>
      <c r="I16" s="8" t="s">
        <v>75</v>
      </c>
    </row>
    <row r="17" spans="1:9" x14ac:dyDescent="0.2" ht="16.0" customHeight="true">
      <c r="A17" s="7" t="n">
        <v>5.8250789E7</v>
      </c>
      <c r="B17" s="8" t="s">
        <v>70</v>
      </c>
      <c r="C17" s="8" t="n">
        <f>IF(false,"120922757", "120922757")</f>
      </c>
      <c r="D17" s="8" t="s">
        <v>76</v>
      </c>
      <c r="E17" s="8" t="n">
        <v>1.0</v>
      </c>
      <c r="F17" s="8" t="n">
        <v>1551.0</v>
      </c>
      <c r="G17" s="8" t="s">
        <v>53</v>
      </c>
      <c r="H17" s="8" t="s">
        <v>54</v>
      </c>
      <c r="I17" s="8" t="s">
        <v>77</v>
      </c>
    </row>
    <row r="18" spans="1:9" x14ac:dyDescent="0.2" ht="16.0" customHeight="true">
      <c r="A18" s="7" t="n">
        <v>5.8894849E7</v>
      </c>
      <c r="B18" t="s" s="8">
        <v>78</v>
      </c>
      <c r="C18" t="n" s="8">
        <f>IF(false,"120922944", "120922944")</f>
      </c>
      <c r="D18" t="s" s="8">
        <v>79</v>
      </c>
      <c r="E18" t="n" s="8">
        <v>1.0</v>
      </c>
      <c r="F18" t="n" s="8">
        <v>928.0</v>
      </c>
      <c r="G18" t="s" s="8">
        <v>53</v>
      </c>
      <c r="H18" t="s" s="8">
        <v>54</v>
      </c>
      <c r="I18" t="s" s="8">
        <v>80</v>
      </c>
    </row>
    <row r="19" spans="1:9" ht="16.0" x14ac:dyDescent="0.2" customHeight="true">
      <c r="A19" s="7" t="n">
        <v>5.8713751E7</v>
      </c>
      <c r="B19" s="8" t="s">
        <v>63</v>
      </c>
      <c r="C19" s="8" t="n">
        <f>IF(false,"120921202", "120921202")</f>
      </c>
      <c r="D19" s="8" t="s">
        <v>81</v>
      </c>
      <c r="E19" s="8" t="n">
        <v>1.0</v>
      </c>
      <c r="F19" s="8" t="n">
        <v>1799.0</v>
      </c>
      <c r="G19" s="8" t="s">
        <v>53</v>
      </c>
      <c r="H19" s="8" t="s">
        <v>54</v>
      </c>
      <c r="I19" s="8" t="s">
        <v>82</v>
      </c>
    </row>
    <row r="20" spans="1:9" x14ac:dyDescent="0.2" ht="16.0" customHeight="true">
      <c r="A20" s="7" t="n">
        <v>5.826646E7</v>
      </c>
      <c r="B20" s="8" t="s">
        <v>70</v>
      </c>
      <c r="C20" s="8" t="n">
        <f>IF(false,"005-1080", "005-1080")</f>
      </c>
      <c r="D20" s="8" t="s">
        <v>71</v>
      </c>
      <c r="E20" s="8" t="n">
        <v>2.0</v>
      </c>
      <c r="F20" s="8" t="n">
        <v>1220.0</v>
      </c>
      <c r="G20" s="8" t="s">
        <v>53</v>
      </c>
      <c r="H20" s="8" t="s">
        <v>54</v>
      </c>
      <c r="I20" s="8" t="s">
        <v>83</v>
      </c>
    </row>
    <row r="21" ht="16.0" customHeight="true">
      <c r="A21" t="n" s="7">
        <v>5.8340826E7</v>
      </c>
      <c r="B21" t="s" s="8">
        <v>70</v>
      </c>
      <c r="C21" t="n" s="8">
        <f>IF(false,"120921202", "120921202")</f>
      </c>
      <c r="D21" t="s" s="8">
        <v>81</v>
      </c>
      <c r="E21" t="n" s="8">
        <v>1.0</v>
      </c>
      <c r="F21" t="n" s="8">
        <v>1349.0</v>
      </c>
      <c r="G21" t="s" s="8">
        <v>53</v>
      </c>
      <c r="H21" t="s" s="8">
        <v>54</v>
      </c>
      <c r="I21" t="s" s="8">
        <v>84</v>
      </c>
    </row>
    <row r="22" spans="1:9" s="1" customFormat="1" x14ac:dyDescent="0.2" ht="16.0" customHeight="true">
      <c r="A22" s="7" t="n">
        <v>5.8523482E7</v>
      </c>
      <c r="B22" t="s" s="8">
        <v>85</v>
      </c>
      <c r="C22" t="n" s="8">
        <f>IF(false,"120922391", "120922391")</f>
      </c>
      <c r="D22" t="s" s="8">
        <v>86</v>
      </c>
      <c r="E22" t="n" s="8">
        <v>1.0</v>
      </c>
      <c r="F22" s="8" t="n">
        <v>371.0</v>
      </c>
      <c r="G22" s="8" t="s">
        <v>53</v>
      </c>
      <c r="H22" s="8" t="s">
        <v>54</v>
      </c>
      <c r="I22" s="8" t="s">
        <v>87</v>
      </c>
    </row>
    <row r="23" spans="1:9" x14ac:dyDescent="0.2" ht="16.0" customHeight="true">
      <c r="A23" s="7" t="n">
        <v>5.8853522E7</v>
      </c>
      <c r="B23" s="8" t="s">
        <v>78</v>
      </c>
      <c r="C23" s="8" t="n">
        <f>IF(false,"005-1519", "005-1519")</f>
      </c>
      <c r="D23" s="8" t="s">
        <v>88</v>
      </c>
      <c r="E23" s="8" t="n">
        <v>2.0</v>
      </c>
      <c r="F23" s="8" t="n">
        <v>2758.0</v>
      </c>
      <c r="G23" s="8" t="s">
        <v>53</v>
      </c>
      <c r="H23" s="8" t="s">
        <v>54</v>
      </c>
      <c r="I23" s="8" t="s">
        <v>89</v>
      </c>
    </row>
    <row r="24" ht="16.0" customHeight="true">
      <c r="A24" t="n" s="7">
        <v>5.8548429E7</v>
      </c>
      <c r="B24" t="s" s="8">
        <v>85</v>
      </c>
      <c r="C24" t="n" s="8">
        <f>IF(false,"120921899", "120921899")</f>
      </c>
      <c r="D24" t="s" s="8">
        <v>90</v>
      </c>
      <c r="E24" t="n" s="8">
        <v>1.0</v>
      </c>
      <c r="F24" t="n" s="8">
        <v>993.0</v>
      </c>
      <c r="G24" t="s" s="8">
        <v>53</v>
      </c>
      <c r="H24" t="s" s="8">
        <v>54</v>
      </c>
      <c r="I24" t="s" s="8">
        <v>91</v>
      </c>
    </row>
    <row r="25" spans="1:9" s="1" customFormat="1" x14ac:dyDescent="0.2" ht="16.0" customHeight="true">
      <c r="A25" t="n" s="7">
        <v>5.8633584E7</v>
      </c>
      <c r="B25" t="s" s="8">
        <v>63</v>
      </c>
      <c r="C25" t="n" s="8">
        <f>IF(false,"120922950", "120922950")</f>
      </c>
      <c r="D25" t="s" s="8">
        <v>92</v>
      </c>
      <c r="E25" t="n" s="8">
        <v>1.0</v>
      </c>
      <c r="F25" t="n" s="8">
        <v>1649.0</v>
      </c>
      <c r="G25" t="s" s="8">
        <v>53</v>
      </c>
      <c r="H25" t="s" s="8">
        <v>54</v>
      </c>
      <c r="I25" t="s" s="8">
        <v>93</v>
      </c>
    </row>
    <row r="26" ht="16.0" customHeight="true">
      <c r="A26" t="n" s="7">
        <v>5.761113E7</v>
      </c>
      <c r="B26" t="s" s="8">
        <v>94</v>
      </c>
      <c r="C26" t="n" s="8">
        <f>IF(false,"120921718", "120921718")</f>
      </c>
      <c r="D26" t="s" s="8">
        <v>95</v>
      </c>
      <c r="E26" t="n" s="8">
        <v>1.0</v>
      </c>
      <c r="F26" t="n" s="8">
        <v>1342.0</v>
      </c>
      <c r="G26" t="s" s="8">
        <v>53</v>
      </c>
      <c r="H26" t="s" s="8">
        <v>54</v>
      </c>
      <c r="I26" t="s" s="8">
        <v>96</v>
      </c>
    </row>
    <row r="27" ht="16.0" customHeight="true">
      <c r="A27" t="n" s="7">
        <v>5.9189945E7</v>
      </c>
      <c r="B27" t="s" s="8">
        <v>54</v>
      </c>
      <c r="C27" t="n" s="8">
        <f>IF(false,"120923138", "120923138")</f>
      </c>
      <c r="D27" t="s" s="8">
        <v>97</v>
      </c>
      <c r="E27" t="n" s="8">
        <v>1.0</v>
      </c>
      <c r="F27" t="n" s="8">
        <v>4899.0</v>
      </c>
      <c r="G27" t="s" s="8">
        <v>53</v>
      </c>
      <c r="H27" t="s" s="8">
        <v>50</v>
      </c>
      <c r="I27" t="s" s="8">
        <v>98</v>
      </c>
    </row>
    <row r="28" ht="16.0" customHeight="true">
      <c r="A28" t="n" s="7">
        <v>5.9215518E7</v>
      </c>
      <c r="B28" t="s" s="8">
        <v>54</v>
      </c>
      <c r="C28" t="n" s="8">
        <f>IF(false,"120922390", "120922390")</f>
      </c>
      <c r="D28" t="s" s="8">
        <v>99</v>
      </c>
      <c r="E28" t="n" s="8">
        <v>1.0</v>
      </c>
      <c r="F28" t="n" s="8">
        <v>405.0</v>
      </c>
      <c r="G28" t="s" s="8">
        <v>53</v>
      </c>
      <c r="H28" t="s" s="8">
        <v>50</v>
      </c>
      <c r="I28" t="s" s="8">
        <v>100</v>
      </c>
    </row>
    <row r="29" spans="1:9" s="1" customFormat="1" x14ac:dyDescent="0.2" ht="16.0" customHeight="true">
      <c r="A29" t="n" s="7">
        <v>5.9196662E7</v>
      </c>
      <c r="B29" t="s" s="8">
        <v>54</v>
      </c>
      <c r="C29" t="n" s="8">
        <f>IF(false,"120921901", "120921901")</f>
      </c>
      <c r="D29" t="s" s="8">
        <v>101</v>
      </c>
      <c r="E29" t="n" s="8">
        <v>4.0</v>
      </c>
      <c r="F29" t="n" s="8">
        <v>3524.0</v>
      </c>
      <c r="G29" s="8" t="s">
        <v>53</v>
      </c>
      <c r="H29" t="s" s="8">
        <v>50</v>
      </c>
      <c r="I29" s="8" t="s">
        <v>102</v>
      </c>
    </row>
    <row r="30" ht="16.0" customHeight="true">
      <c r="A30" t="n" s="7">
        <v>5.9164982E7</v>
      </c>
      <c r="B30" t="s" s="8">
        <v>54</v>
      </c>
      <c r="C30" t="n" s="8">
        <f>IF(false,"2152400580", "2152400580")</f>
      </c>
      <c r="D30" t="s" s="8">
        <v>103</v>
      </c>
      <c r="E30" t="n" s="8">
        <v>1.0</v>
      </c>
      <c r="F30" t="n" s="8">
        <v>2470.0</v>
      </c>
      <c r="G30" t="s" s="8">
        <v>53</v>
      </c>
      <c r="H30" t="s" s="8">
        <v>50</v>
      </c>
      <c r="I30" t="s" s="8">
        <v>104</v>
      </c>
    </row>
    <row r="31" ht="16.0" customHeight="true">
      <c r="A31" t="n" s="7">
        <v>5.91496E7</v>
      </c>
      <c r="B31" t="s" s="8">
        <v>58</v>
      </c>
      <c r="C31" t="n" s="8">
        <f>IF(false,"120923168", "120923168")</f>
      </c>
      <c r="D31" t="s" s="8">
        <v>105</v>
      </c>
      <c r="E31" t="n" s="8">
        <v>1.0</v>
      </c>
      <c r="F31" t="n" s="8">
        <v>2699.0</v>
      </c>
      <c r="G31" t="s" s="8">
        <v>53</v>
      </c>
      <c r="H31" t="s" s="8">
        <v>50</v>
      </c>
      <c r="I31" t="s" s="8">
        <v>106</v>
      </c>
    </row>
    <row r="32" ht="16.0" customHeight="true">
      <c r="A32" t="n" s="7">
        <v>5.8894041E7</v>
      </c>
      <c r="B32" t="s" s="8">
        <v>78</v>
      </c>
      <c r="C32" t="n" s="8">
        <f>IF(false,"120923149", "120923149")</f>
      </c>
      <c r="D32" t="s" s="8">
        <v>107</v>
      </c>
      <c r="E32" t="n" s="8">
        <v>1.0</v>
      </c>
      <c r="F32" t="n" s="8">
        <v>1469.0</v>
      </c>
      <c r="G32" t="s" s="8">
        <v>53</v>
      </c>
      <c r="H32" t="s" s="8">
        <v>50</v>
      </c>
      <c r="I32" t="s" s="8">
        <v>108</v>
      </c>
    </row>
    <row r="33" ht="16.0" customHeight="true">
      <c r="A33" t="n" s="7">
        <v>5.9152494E7</v>
      </c>
      <c r="B33" t="s" s="8">
        <v>58</v>
      </c>
      <c r="C33" t="n" s="8">
        <f>IF(false,"120923143", "120923143")</f>
      </c>
      <c r="D33" t="s" s="8">
        <v>109</v>
      </c>
      <c r="E33" t="n" s="8">
        <v>2.0</v>
      </c>
      <c r="F33" t="n" s="8">
        <v>1360.0</v>
      </c>
      <c r="G33" t="s" s="8">
        <v>53</v>
      </c>
      <c r="H33" t="s" s="8">
        <v>50</v>
      </c>
      <c r="I33" t="s" s="8">
        <v>110</v>
      </c>
    </row>
    <row r="34" ht="16.0" customHeight="true">
      <c r="A34" t="n" s="7">
        <v>5.9181981E7</v>
      </c>
      <c r="B34" t="s" s="8">
        <v>54</v>
      </c>
      <c r="C34" t="n" s="8">
        <f>IF(false,"120922895", "120922895")</f>
      </c>
      <c r="D34" t="s" s="8">
        <v>111</v>
      </c>
      <c r="E34" t="n" s="8">
        <v>1.0</v>
      </c>
      <c r="F34" t="n" s="8">
        <v>3359.0</v>
      </c>
      <c r="G34" t="s" s="8">
        <v>53</v>
      </c>
      <c r="H34" t="s" s="8">
        <v>50</v>
      </c>
      <c r="I34" t="s" s="8">
        <v>112</v>
      </c>
    </row>
    <row r="35" ht="16.0" customHeight="true">
      <c r="A35" t="n" s="7">
        <v>5.9152538E7</v>
      </c>
      <c r="B35" t="s" s="8">
        <v>58</v>
      </c>
      <c r="C35" t="n" s="8">
        <f>IF(false,"120922534", "120922534")</f>
      </c>
      <c r="D35" t="s" s="8">
        <v>113</v>
      </c>
      <c r="E35" t="n" s="8">
        <v>1.0</v>
      </c>
      <c r="F35" t="n" s="8">
        <v>344.0</v>
      </c>
      <c r="G35" t="s" s="8">
        <v>53</v>
      </c>
      <c r="H35" t="s" s="8">
        <v>50</v>
      </c>
      <c r="I35" t="s" s="8">
        <v>114</v>
      </c>
    </row>
    <row r="36" ht="16.0" customHeight="true">
      <c r="A36" t="n" s="7">
        <v>5.9159943E7</v>
      </c>
      <c r="B36" t="s" s="8">
        <v>58</v>
      </c>
      <c r="C36" t="n" s="8">
        <f>IF(false,"120922947", "120922947")</f>
      </c>
      <c r="D36" t="s" s="8">
        <v>115</v>
      </c>
      <c r="E36" t="n" s="8">
        <v>1.0</v>
      </c>
      <c r="F36" t="n" s="8">
        <v>1135.0</v>
      </c>
      <c r="G36" t="s" s="8">
        <v>53</v>
      </c>
      <c r="H36" t="s" s="8">
        <v>50</v>
      </c>
      <c r="I36" t="s" s="8">
        <v>116</v>
      </c>
    </row>
    <row r="37" ht="16.0" customHeight="true">
      <c r="A37" t="n" s="7">
        <v>5.9080865E7</v>
      </c>
      <c r="B37" t="s" s="8">
        <v>58</v>
      </c>
      <c r="C37" t="n" s="8">
        <f>IF(false,"120923117", "120923117")</f>
      </c>
      <c r="D37" t="s" s="8">
        <v>117</v>
      </c>
      <c r="E37" t="n" s="8">
        <v>1.0</v>
      </c>
      <c r="F37" t="n" s="8">
        <v>858.0</v>
      </c>
      <c r="G37" t="s" s="8">
        <v>53</v>
      </c>
      <c r="H37" t="s" s="8">
        <v>50</v>
      </c>
      <c r="I37" t="s" s="8">
        <v>118</v>
      </c>
    </row>
    <row r="38" ht="16.0" customHeight="true">
      <c r="A38" t="n" s="7">
        <v>5.9072427E7</v>
      </c>
      <c r="B38" t="s" s="8">
        <v>58</v>
      </c>
      <c r="C38" t="n" s="8">
        <f>IF(false,"005-1250", "005-1250")</f>
      </c>
      <c r="D38" t="s" s="8">
        <v>119</v>
      </c>
      <c r="E38" t="n" s="8">
        <v>1.0</v>
      </c>
      <c r="F38" t="n" s="8">
        <v>1699.0</v>
      </c>
      <c r="G38" t="s" s="8">
        <v>53</v>
      </c>
      <c r="H38" t="s" s="8">
        <v>50</v>
      </c>
      <c r="I38" t="s" s="8">
        <v>120</v>
      </c>
    </row>
    <row r="39" ht="16.0" customHeight="true">
      <c r="A39" t="n" s="7">
        <v>5.9175045E7</v>
      </c>
      <c r="B39" t="s" s="8">
        <v>54</v>
      </c>
      <c r="C39" t="n" s="8">
        <f>IF(false,"005-1080", "005-1080")</f>
      </c>
      <c r="D39" t="s" s="8">
        <v>71</v>
      </c>
      <c r="E39" t="n" s="8">
        <v>3.0</v>
      </c>
      <c r="F39" t="n" s="8">
        <v>1851.0</v>
      </c>
      <c r="G39" t="s" s="8">
        <v>53</v>
      </c>
      <c r="H39" t="s" s="8">
        <v>50</v>
      </c>
      <c r="I39" t="s" s="8">
        <v>121</v>
      </c>
    </row>
    <row r="40" ht="16.0" customHeight="true">
      <c r="A40" t="n" s="7">
        <v>5.9159282E7</v>
      </c>
      <c r="B40" t="s" s="8">
        <v>58</v>
      </c>
      <c r="C40" t="n" s="8">
        <f>IF(false,"120922945", "120922945")</f>
      </c>
      <c r="D40" t="s" s="8">
        <v>122</v>
      </c>
      <c r="E40" t="n" s="8">
        <v>1.0</v>
      </c>
      <c r="F40" t="n" s="8">
        <v>1351.0</v>
      </c>
      <c r="G40" t="s" s="8">
        <v>53</v>
      </c>
      <c r="H40" t="s" s="8">
        <v>50</v>
      </c>
      <c r="I40" t="s" s="8">
        <v>123</v>
      </c>
    </row>
    <row r="41" ht="16.0" customHeight="true">
      <c r="A41" t="n" s="7">
        <v>5.9071107E7</v>
      </c>
      <c r="B41" t="s" s="8">
        <v>58</v>
      </c>
      <c r="C41" t="n" s="8">
        <f>IF(false,"005-1512", "005-1512")</f>
      </c>
      <c r="D41" t="s" s="8">
        <v>59</v>
      </c>
      <c r="E41" t="n" s="8">
        <v>1.0</v>
      </c>
      <c r="F41" t="n" s="8">
        <v>879.0</v>
      </c>
      <c r="G41" t="s" s="8">
        <v>53</v>
      </c>
      <c r="H41" t="s" s="8">
        <v>50</v>
      </c>
      <c r="I41" t="s" s="8">
        <v>124</v>
      </c>
    </row>
    <row r="42" ht="16.0" customHeight="true">
      <c r="A42" t="n" s="7">
        <v>5.9046071E7</v>
      </c>
      <c r="B42" t="s" s="8">
        <v>58</v>
      </c>
      <c r="C42" t="n" s="8">
        <f>IF(false,"120922766", "120922766")</f>
      </c>
      <c r="D42" t="s" s="8">
        <v>125</v>
      </c>
      <c r="E42" t="n" s="8">
        <v>2.0</v>
      </c>
      <c r="F42" t="n" s="8">
        <v>3074.0</v>
      </c>
      <c r="G42" t="s" s="8">
        <v>53</v>
      </c>
      <c r="H42" t="s" s="8">
        <v>50</v>
      </c>
      <c r="I42" t="s" s="8">
        <v>126</v>
      </c>
    </row>
    <row r="43" ht="16.0" customHeight="true">
      <c r="A43" t="n" s="7">
        <v>5.9325809E7</v>
      </c>
      <c r="B43" t="s" s="8">
        <v>54</v>
      </c>
      <c r="C43" t="n" s="8">
        <f>IF(false,"005-1512", "005-1512")</f>
      </c>
      <c r="D43" t="s" s="8">
        <v>59</v>
      </c>
      <c r="E43" t="n" s="8">
        <v>1.0</v>
      </c>
      <c r="F43" t="n" s="8">
        <v>658.0</v>
      </c>
      <c r="G43" t="s" s="8">
        <v>53</v>
      </c>
      <c r="H43" t="s" s="8">
        <v>50</v>
      </c>
      <c r="I43" t="s" s="8">
        <v>127</v>
      </c>
    </row>
    <row r="44" ht="16.0" customHeight="true">
      <c r="A44" t="n" s="7">
        <v>5.9028731E7</v>
      </c>
      <c r="B44" t="s" s="8">
        <v>51</v>
      </c>
      <c r="C44" t="n" s="8">
        <f>IF(false,"2152400576", "2152400576")</f>
      </c>
      <c r="D44" t="s" s="8">
        <v>66</v>
      </c>
      <c r="E44" t="n" s="8">
        <v>1.0</v>
      </c>
      <c r="F44" t="n" s="8">
        <v>616.0</v>
      </c>
      <c r="G44" t="s" s="8">
        <v>53</v>
      </c>
      <c r="H44" t="s" s="8">
        <v>50</v>
      </c>
      <c r="I44" t="s" s="8">
        <v>128</v>
      </c>
    </row>
    <row r="45" ht="16.0" customHeight="true">
      <c r="A45" t="n" s="7">
        <v>5.9235823E7</v>
      </c>
      <c r="B45" t="s" s="8">
        <v>54</v>
      </c>
      <c r="C45" t="n" s="8">
        <f>IF(false,"01-004187", "01-004187")</f>
      </c>
      <c r="D45" t="s" s="8">
        <v>129</v>
      </c>
      <c r="E45" t="n" s="8">
        <v>1.0</v>
      </c>
      <c r="F45" t="n" s="8">
        <v>395.0</v>
      </c>
      <c r="G45" t="s" s="8">
        <v>53</v>
      </c>
      <c r="H45" t="s" s="8">
        <v>50</v>
      </c>
      <c r="I45" t="s" s="8">
        <v>130</v>
      </c>
    </row>
    <row r="46" ht="16.0" customHeight="true">
      <c r="A46" t="n" s="7">
        <v>5.9126048E7</v>
      </c>
      <c r="B46" t="s" s="8">
        <v>58</v>
      </c>
      <c r="C46" t="n" s="8">
        <f>IF(false,"005-1517", "005-1517")</f>
      </c>
      <c r="D46" t="s" s="8">
        <v>131</v>
      </c>
      <c r="E46" t="n" s="8">
        <v>1.0</v>
      </c>
      <c r="F46" t="n" s="8">
        <v>966.0</v>
      </c>
      <c r="G46" t="s" s="8">
        <v>53</v>
      </c>
      <c r="H46" t="s" s="8">
        <v>50</v>
      </c>
      <c r="I46" t="s" s="8">
        <v>132</v>
      </c>
    </row>
    <row r="47" ht="16.0" customHeight="true">
      <c r="A47" t="n" s="7">
        <v>5.9107955E7</v>
      </c>
      <c r="B47" t="s" s="8">
        <v>58</v>
      </c>
      <c r="C47" t="n" s="8">
        <f>IF(false,"005-1517", "005-1517")</f>
      </c>
      <c r="D47" t="s" s="8">
        <v>131</v>
      </c>
      <c r="E47" t="n" s="8">
        <v>4.0</v>
      </c>
      <c r="F47" t="n" s="8">
        <v>2952.0</v>
      </c>
      <c r="G47" t="s" s="8">
        <v>53</v>
      </c>
      <c r="H47" t="s" s="8">
        <v>50</v>
      </c>
      <c r="I47" t="s" s="8">
        <v>133</v>
      </c>
    </row>
    <row r="48" ht="16.0" customHeight="true">
      <c r="A48" t="n" s="7">
        <v>5.9135547E7</v>
      </c>
      <c r="B48" t="s" s="8">
        <v>58</v>
      </c>
      <c r="C48" t="n" s="8">
        <f>IF(false,"000-633", "000-633")</f>
      </c>
      <c r="D48" t="s" s="8">
        <v>134</v>
      </c>
      <c r="E48" t="n" s="8">
        <v>2.0</v>
      </c>
      <c r="F48" t="n" s="8">
        <v>1182.0</v>
      </c>
      <c r="G48" t="s" s="8">
        <v>53</v>
      </c>
      <c r="H48" t="s" s="8">
        <v>50</v>
      </c>
      <c r="I48" t="s" s="8">
        <v>135</v>
      </c>
    </row>
    <row r="49" ht="16.0" customHeight="true">
      <c r="A49" t="n" s="7">
        <v>5.9222228E7</v>
      </c>
      <c r="B49" t="s" s="8">
        <v>54</v>
      </c>
      <c r="C49" t="n" s="8">
        <f>IF(false,"120922391", "120922391")</f>
      </c>
      <c r="D49" t="s" s="8">
        <v>86</v>
      </c>
      <c r="E49" t="n" s="8">
        <v>1.0</v>
      </c>
      <c r="F49" t="n" s="8">
        <v>371.0</v>
      </c>
      <c r="G49" t="s" s="8">
        <v>53</v>
      </c>
      <c r="H49" t="s" s="8">
        <v>50</v>
      </c>
      <c r="I49" t="s" s="8">
        <v>136</v>
      </c>
    </row>
    <row r="50" ht="16.0" customHeight="true">
      <c r="A50" t="n" s="7">
        <v>5.9205571E7</v>
      </c>
      <c r="B50" t="s" s="8">
        <v>54</v>
      </c>
      <c r="C50" t="n" s="8">
        <f>IF(false,"120921995", "120921995")</f>
      </c>
      <c r="D50" t="s" s="8">
        <v>137</v>
      </c>
      <c r="E50" t="n" s="8">
        <v>3.0</v>
      </c>
      <c r="F50" t="n" s="8">
        <v>2276.0</v>
      </c>
      <c r="G50" t="s" s="8">
        <v>53</v>
      </c>
      <c r="H50" t="s" s="8">
        <v>50</v>
      </c>
      <c r="I50" t="s" s="8">
        <v>138</v>
      </c>
    </row>
    <row r="51" ht="16.0" customHeight="true">
      <c r="A51" t="n" s="7">
        <v>5.9163332E7</v>
      </c>
      <c r="B51" t="s" s="8">
        <v>54</v>
      </c>
      <c r="C51" t="n" s="8">
        <f>IF(false,"01-003884", "01-003884")</f>
      </c>
      <c r="D51" t="s" s="8">
        <v>139</v>
      </c>
      <c r="E51" t="n" s="8">
        <v>1.0</v>
      </c>
      <c r="F51" t="n" s="8">
        <v>831.0</v>
      </c>
      <c r="G51" t="s" s="8">
        <v>53</v>
      </c>
      <c r="H51" t="s" s="8">
        <v>50</v>
      </c>
      <c r="I51" t="s" s="8">
        <v>140</v>
      </c>
    </row>
    <row r="52" ht="16.0" customHeight="true">
      <c r="A52" t="n" s="7">
        <v>5.9110436E7</v>
      </c>
      <c r="B52" t="s" s="8">
        <v>58</v>
      </c>
      <c r="C52" t="n" s="8">
        <f>IF(false,"120921506", "120921506")</f>
      </c>
      <c r="D52" t="s" s="8">
        <v>141</v>
      </c>
      <c r="E52" t="n" s="8">
        <v>3.0</v>
      </c>
      <c r="F52" t="n" s="8">
        <v>2688.0</v>
      </c>
      <c r="G52" t="s" s="8">
        <v>53</v>
      </c>
      <c r="H52" t="s" s="8">
        <v>50</v>
      </c>
      <c r="I52" t="s" s="8">
        <v>142</v>
      </c>
    </row>
    <row r="53" ht="16.0" customHeight="true">
      <c r="A53" t="n" s="7">
        <v>5.906198E7</v>
      </c>
      <c r="B53" t="s" s="8">
        <v>58</v>
      </c>
      <c r="C53" t="n" s="8">
        <f>IF(false,"120923143", "120923143")</f>
      </c>
      <c r="D53" t="s" s="8">
        <v>109</v>
      </c>
      <c r="E53" t="n" s="8">
        <v>1.0</v>
      </c>
      <c r="F53" t="n" s="8">
        <v>706.0</v>
      </c>
      <c r="G53" t="s" s="8">
        <v>53</v>
      </c>
      <c r="H53" t="s" s="8">
        <v>50</v>
      </c>
      <c r="I53" t="s" s="8">
        <v>143</v>
      </c>
    </row>
    <row r="54" ht="16.0" customHeight="true"/>
    <row r="55" ht="16.0" customHeight="true">
      <c r="A55" t="s" s="1">
        <v>37</v>
      </c>
      <c r="B55" s="1"/>
      <c r="C55" s="1"/>
      <c r="D55" s="1"/>
      <c r="E55" s="1"/>
      <c r="F55" t="n" s="8">
        <v>69414.0</v>
      </c>
      <c r="G55" s="2"/>
    </row>
    <row r="56" ht="16.0" customHeight="true"/>
    <row r="57" ht="16.0" customHeight="true">
      <c r="A57" t="s" s="1">
        <v>36</v>
      </c>
    </row>
    <row r="58" ht="34.0" customHeight="true">
      <c r="A58" t="s" s="9">
        <v>38</v>
      </c>
      <c r="B58" t="s" s="9">
        <v>0</v>
      </c>
      <c r="C58" t="s" s="9">
        <v>43</v>
      </c>
      <c r="D58" t="s" s="9">
        <v>1</v>
      </c>
      <c r="E58" t="s" s="9">
        <v>2</v>
      </c>
      <c r="F58" t="s" s="9">
        <v>39</v>
      </c>
      <c r="G58" t="s" s="9">
        <v>5</v>
      </c>
      <c r="H58" t="s" s="9">
        <v>3</v>
      </c>
      <c r="I58" t="s" s="9">
        <v>4</v>
      </c>
    </row>
    <row r="59" ht="16.0" customHeight="true">
      <c r="A59" t="n" s="8">
        <v>5.5310269E7</v>
      </c>
      <c r="B59" t="s" s="8">
        <v>144</v>
      </c>
      <c r="C59" t="n" s="8">
        <f>IF(false,"120921902", "120921902")</f>
      </c>
      <c r="D59" t="s" s="8">
        <v>145</v>
      </c>
      <c r="E59" t="n" s="8">
        <v>4.0</v>
      </c>
      <c r="F59" t="n" s="8">
        <v>-1804.0</v>
      </c>
      <c r="G59" t="s" s="8">
        <v>146</v>
      </c>
      <c r="H59" t="s" s="8">
        <v>54</v>
      </c>
      <c r="I59" t="s" s="8">
        <v>147</v>
      </c>
    </row>
    <row r="60" ht="16.0" customHeight="true">
      <c r="A60" t="n" s="8">
        <v>5.8476211E7</v>
      </c>
      <c r="B60" t="s" s="8">
        <v>85</v>
      </c>
      <c r="C60" t="n" s="8">
        <f>IF(false,"000-633", "000-633")</f>
      </c>
      <c r="D60" t="s" s="8">
        <v>134</v>
      </c>
      <c r="E60" t="n" s="8">
        <v>2.0</v>
      </c>
      <c r="F60" t="n" s="8">
        <v>-1182.0</v>
      </c>
      <c r="G60" t="s" s="8">
        <v>146</v>
      </c>
      <c r="H60" t="s" s="8">
        <v>54</v>
      </c>
      <c r="I60" t="s" s="8">
        <v>148</v>
      </c>
    </row>
    <row r="61" ht="16.0" customHeight="true"/>
    <row r="62" ht="16.0" customHeight="true">
      <c r="A62" t="s" s="1">
        <v>37</v>
      </c>
      <c r="F62" t="n" s="8">
        <v>-2986.0</v>
      </c>
      <c r="G62" s="2"/>
      <c r="H62" s="0"/>
      <c r="I62" s="0"/>
    </row>
    <row r="63" ht="16.0" customHeight="true">
      <c r="A63" s="1"/>
      <c r="B63" s="1"/>
      <c r="C63" s="1"/>
      <c r="D63" s="1"/>
      <c r="E63" s="1"/>
      <c r="F63" s="1"/>
      <c r="G63" s="1"/>
      <c r="H63" s="1"/>
      <c r="I63" s="1"/>
    </row>
    <row r="64" ht="16.0" customHeight="true">
      <c r="A64" t="s" s="1">
        <v>40</v>
      </c>
    </row>
    <row r="65" ht="34.0" customHeight="true">
      <c r="A65" t="s" s="9">
        <v>47</v>
      </c>
      <c r="B65" t="s" s="9">
        <v>48</v>
      </c>
      <c r="C65" s="9"/>
      <c r="D65" s="9"/>
      <c r="E65" s="9"/>
      <c r="F65" t="s" s="9">
        <v>39</v>
      </c>
      <c r="G65" t="s" s="9">
        <v>5</v>
      </c>
      <c r="H65" t="s" s="9">
        <v>3</v>
      </c>
      <c r="I65" t="s" s="9">
        <v>4</v>
      </c>
    </row>
    <row r="66" ht="16.0" customHeight="true"/>
    <row r="67" ht="16.0" customHeight="true">
      <c r="A67" t="s" s="1">
        <v>37</v>
      </c>
      <c r="F67" t="n" s="8">
        <v>0.0</v>
      </c>
      <c r="G67" s="2"/>
      <c r="H67" s="0"/>
      <c r="I67" s="0"/>
    </row>
    <row r="68" ht="16.0" customHeight="true">
      <c r="A68" s="1"/>
      <c r="B68" s="1"/>
      <c r="C68" s="1"/>
      <c r="D68" s="1"/>
      <c r="E68" s="1"/>
      <c r="F68" s="1"/>
      <c r="G68" s="1"/>
      <c r="H68" s="1"/>
      <c r="I6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