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<sst xmlns="http://schemas.openxmlformats.org/spreadsheetml/2006/main" count="1222" uniqueCount="221">
  <si>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</si>
  <si>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</si>
  <si>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</si>
  <si>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</si>
  <si>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</si>
  <si>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</si>
  <si>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</si>
  <si>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</si>
  <si>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</si>
  <si>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</si>
  <si>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</si>
  <si>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</si>
  <si>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</si>
  <si>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</si>
  <si>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</si>
  <si>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</si>
  <si>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</si>
  <si>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</si>
  <si>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</si>
  <si>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</si>
  <si>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</si>
  <si>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</si>
  <si>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</si>
  <si>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</si>
  <si>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</si>
  <si>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</si>
  <si>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</si>
  <si>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</si>
  <si>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</si>
  <si>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</si>
  <si>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</si>
  <si>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</si>
  <si>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</si>
  <si>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</si>
  <si>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</si>
  <si>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</si>
  <si>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</si>
  <si>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</si>
  <si>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</si>
  <si>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</si>
  <si>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</si>
  <si>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</si>
  <si>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</si>
  <si>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</si>
  <si>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</si>
  <si>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</si>
  <si>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</si>
  <si>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</si>
  <si>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</si>
  <si>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</si>
  <si>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13.05.2021</t>
  </si>
  <si>
    <t>07.05.2021</t>
  </si>
  <si>
    <t>Joonies трусики Premium Soft M (6-11 кг) 56 шт.</t>
  </si>
  <si>
    <t>Платёж за скидку маркетплейса</t>
  </si>
  <si>
    <t>12.05.2021</t>
  </si>
  <si>
    <t>609b53d58927caf26635fa4f</t>
  </si>
  <si>
    <t>11.05.2021</t>
  </si>
  <si>
    <t>Laurier прокладки ежедневные Beauty Style без запаха, 36 шт</t>
  </si>
  <si>
    <t>Платёж за скидку по баллам Яндекс.Плюса</t>
  </si>
  <si>
    <t>609a2b08f988014d1cf74676</t>
  </si>
  <si>
    <t>Missha BB крем Perfect Cover, SPF 42, 20 мл, оттенок: 23 natural beige</t>
  </si>
  <si>
    <t>Платёж за скидку по бонусам СберСпасибо</t>
  </si>
  <si>
    <t>609ae759dbdc315ec510f718</t>
  </si>
  <si>
    <t>Esthetic House Набор Кондиционер + шампунь для волос CP-1, 500 мл + 100 мл</t>
  </si>
  <si>
    <t>609ae0f46a864338658966a9</t>
  </si>
  <si>
    <t>Jigott Snail Lifting Cream Подтягивающий крем для лица с экстрактом слизи улитки, 70 мл</t>
  </si>
  <si>
    <t>609ab8fa3b317614072e7a60</t>
  </si>
  <si>
    <t>Missha BB крем Perfect Cover, SPF 42, 20 мл, оттенок: 21 light beige</t>
  </si>
  <si>
    <t>609a76424f5c6e42d0f316dd</t>
  </si>
  <si>
    <t>09.05.2021</t>
  </si>
  <si>
    <t>Merries подгузники XL (12-20 кг) 44 шт.</t>
  </si>
  <si>
    <t>609b854503c378054c85ef0b</t>
  </si>
  <si>
    <t>10.05.2021</t>
  </si>
  <si>
    <t>Goo.N подгузники M (6-11 кг) 64 шт.</t>
  </si>
  <si>
    <t>609b8547f98801504b89ae6d</t>
  </si>
  <si>
    <t>Pigeon Бутылочка Перистальтик Плюс с широким горлом PP, 160 мл, с рождения, бесцветный</t>
  </si>
  <si>
    <t>609b854e7153b349b78f8c6b</t>
  </si>
  <si>
    <t>YokoSun трусики L (9-14 кг) 44 шт.</t>
  </si>
  <si>
    <t>609b8550dbdc314872470ae0</t>
  </si>
  <si>
    <t>YokoSun подгузники L (9-13 кг) 54 шт.</t>
  </si>
  <si>
    <t>Merries трусики XL (12-22 кг) 50 шт.</t>
  </si>
  <si>
    <t>609b8558c3080fdbef8a761d</t>
  </si>
  <si>
    <t>60997269bed21e4e0d871682</t>
  </si>
  <si>
    <t>60995fe14f5c6e69dd848e23</t>
  </si>
  <si>
    <t>609972197153b3c335f15093</t>
  </si>
  <si>
    <t>6098333edbdc314339f30df1</t>
  </si>
  <si>
    <t>Joonies трусики Premium Soft L (9-14 кг) 44 шт.</t>
  </si>
  <si>
    <t>609b8a9e0fe995693c16ef7a</t>
  </si>
  <si>
    <t>YokoSun трусики XXL (15-23 кг) 28 шт.</t>
  </si>
  <si>
    <t>609b8aa2954f6b8098f1b34d</t>
  </si>
  <si>
    <t>Ёkitto трусики L (9-14 кг) 44 шт.</t>
  </si>
  <si>
    <t>609b8aa8f98801bdff33314c</t>
  </si>
  <si>
    <t>609b8ae87153b343dd695019</t>
  </si>
  <si>
    <t>609967b45a3951b81e571df2</t>
  </si>
  <si>
    <t>01.05.2021</t>
  </si>
  <si>
    <t>YokoSun трусики XL (12-20 кг) 38 шт.</t>
  </si>
  <si>
    <t>609b976d94d527c35f2fd6a1</t>
  </si>
  <si>
    <t>Goo.N трусики Сheerful Baby XL (11-18 кг) 42 шт.</t>
  </si>
  <si>
    <t>609b986f0fe9954efd281114</t>
  </si>
  <si>
    <t>Goo.N трусики Сheerful Baby L (8-14 кг) 48 шт.</t>
  </si>
  <si>
    <t>08.05.2021</t>
  </si>
  <si>
    <t>Goo.N подгузники S (4-8 кг) 84 шт.</t>
  </si>
  <si>
    <t>609b9871954f6bc357883950</t>
  </si>
  <si>
    <t>Ёkitto трусики М (5-10 кг) 52 шт.</t>
  </si>
  <si>
    <t>609b9874dbdc31d2a7cbb886</t>
  </si>
  <si>
    <t>609b98779066f436995f965e</t>
  </si>
  <si>
    <t>Manuoki подгузники UltraThin S (3-6 кг) 64 шт.</t>
  </si>
  <si>
    <t>60983dbcdff13b302bea26da</t>
  </si>
  <si>
    <t>60965401792ab16783c385ab</t>
  </si>
  <si>
    <t>06.05.2021</t>
  </si>
  <si>
    <t>Goo.N подгузники L (9-14 кг) 54 шт.</t>
  </si>
  <si>
    <t>609b9e4ddbdc31143afb390c</t>
  </si>
  <si>
    <t>Merries трусики XXL (15-28 кг) 32 шт.</t>
  </si>
  <si>
    <t>609ba4a4f4c0cb624c4b2b4c</t>
  </si>
  <si>
    <t>609ba4a503c37844a9a240ef</t>
  </si>
  <si>
    <t>609ba4bf3620c24aaabd8ad4</t>
  </si>
  <si>
    <t>YokoSun трусики Premium XL (12-20 кг) 38 шт.</t>
  </si>
  <si>
    <t>609ba4e0f78dba17631bfc5d</t>
  </si>
  <si>
    <t>60991decc3080fdd6308ffb6</t>
  </si>
  <si>
    <t>609ba8727153b3da2f337402</t>
  </si>
  <si>
    <t>609ba875dbdc31d7c92d2441</t>
  </si>
  <si>
    <t>Pigeon Бутылочка с ложечкой для кормления, 120 мл, с 4 месяцев, желтый</t>
  </si>
  <si>
    <t>609ba9de6a86435ff43fb452</t>
  </si>
  <si>
    <t>Стиральный порошок NS FaFa Japan Baby floral с цветочным ароматом, картонная пачка, 0.9 кг</t>
  </si>
  <si>
    <t>609ba9f43620c249f8bd8ae0</t>
  </si>
  <si>
    <t>PLAK Полироль для панели приборов PLAK глянцевая клубника 750 мл</t>
  </si>
  <si>
    <t>60999ce7f4c0cb4309a2c8ca</t>
  </si>
  <si>
    <t>6097a78f20d51d0965b70660</t>
  </si>
  <si>
    <t>Гель для душа Biore Гладкость шелка, 480 мл</t>
  </si>
  <si>
    <t>609bacfc99d6ef6f257874e8</t>
  </si>
  <si>
    <t>60970c6bb9f8eda3b7f9b27a</t>
  </si>
  <si>
    <t>02.05.2021</t>
  </si>
  <si>
    <t>Palmbaby подгузники Традиционные L (9-14 кг) 52 шт.</t>
  </si>
  <si>
    <t>609bc075b9f8edb992a82163</t>
  </si>
  <si>
    <t>04.05.2021</t>
  </si>
  <si>
    <t>609bd82ec5311b2e671a9262</t>
  </si>
  <si>
    <t>Bubchen Масло для младенцев, 200 мл</t>
  </si>
  <si>
    <t>609bda125a395127394128ce</t>
  </si>
  <si>
    <t>Крем-гель для душа Lion Жемчужный поцелуй, 750 мл</t>
  </si>
  <si>
    <t>609aaede7153b34aa735e310</t>
  </si>
  <si>
    <t>Гель для стирки Kao Attack Bio EX, 0.77 кг, дой-пак</t>
  </si>
  <si>
    <t>609bdc3b94d52718e7bba98d</t>
  </si>
  <si>
    <t>Enough BB крем увлажняющий с коллагеном, SPF 47, 50 мл, оттенок: бежевый</t>
  </si>
  <si>
    <t>609bdded9066f4085f5527c6</t>
  </si>
  <si>
    <t>609ab363bed21e38ad5ed0ec</t>
  </si>
  <si>
    <t>Nagara поглотитель запаха Aqua Beads</t>
  </si>
  <si>
    <t>609be1a4f4c0cb12264b2b4c</t>
  </si>
  <si>
    <t>FLOR de MAN шампунь MF HENNA, 730 мл</t>
  </si>
  <si>
    <t>609be1a6bed21e2dcc9e760c</t>
  </si>
  <si>
    <t>609be3c86a86434b7a3fb452</t>
  </si>
  <si>
    <t>609be4ec3b317628e194563c</t>
  </si>
  <si>
    <t>05.05.2021</t>
  </si>
  <si>
    <t>609beab932da8366770454a4</t>
  </si>
  <si>
    <t>609bee4994d527bf92bba992</t>
  </si>
  <si>
    <t>Смесь БИБИКОЛЬ Нэнни 1 с пребиотиками, с 0 до 6 месяцев, 400 г</t>
  </si>
  <si>
    <t>609bf1315a3951cd3b4128ce</t>
  </si>
  <si>
    <t>Goo.N трусики Ultra XL (12-20 кг) 50 шт.</t>
  </si>
  <si>
    <t>6099905c9066f41b3c2d84d4</t>
  </si>
  <si>
    <t>609bfb6ac5311b761c1a9267</t>
  </si>
  <si>
    <t>609bfb6b2fe0987a3a1fbdaa</t>
  </si>
  <si>
    <t>609906cf94d52728d0cc21d6</t>
  </si>
  <si>
    <t>609bfc32f78dba24d0436989</t>
  </si>
  <si>
    <t>6099983b32da834f776fbcfd</t>
  </si>
  <si>
    <t>Enough Мист Collagen Moisture Essential, 100 мл</t>
  </si>
  <si>
    <t>609bfe5f863e4e030385c555</t>
  </si>
  <si>
    <t>Ёkitto трусики XL (12+ кг) 34 шт.</t>
  </si>
  <si>
    <t>609c0380b9f8ed1e49a82149</t>
  </si>
  <si>
    <t>Merries подгузники L (9-14 кг) 64 шт.</t>
  </si>
  <si>
    <t>609c112af4c0cb064c4b2b48</t>
  </si>
  <si>
    <t>609c141473990103c91362b7</t>
  </si>
  <si>
    <t>609c167083b1f27ba4e1d515</t>
  </si>
  <si>
    <t>609c1afe3620c21aa3bd8ad9</t>
  </si>
  <si>
    <t>609c1fe1dbdc311e3fa4617e</t>
  </si>
  <si>
    <t>609c249694d527b8f0bba996</t>
  </si>
  <si>
    <t>609c473e0fe9953ef79e2945</t>
  </si>
  <si>
    <t>FUNS спрей для ванной комнаты с ароматом апельсина и мяты, 0.38 л</t>
  </si>
  <si>
    <t>609b7aeec5311b72657f6911</t>
  </si>
  <si>
    <t>609b8692f4c0cb722b3bea6c</t>
  </si>
  <si>
    <t>609ad711739901210162ffb4</t>
  </si>
  <si>
    <t>Esthetic House Набор Шампунь + кондиционер для волос CP-1, 500 мл + 100 мл</t>
  </si>
  <si>
    <t>609bd6d220d51d1f6366c03c</t>
  </si>
  <si>
    <t>YokoSun трусики Econom XL (12-20 кг) 38 шт.</t>
  </si>
  <si>
    <t>609b818d03c3786357550e76</t>
  </si>
  <si>
    <t>609c6dc2739901124f1362af</t>
  </si>
  <si>
    <t>Joonies трусики Comfort XL (12-17 кг) 38 шт.</t>
  </si>
  <si>
    <t>609ae8545a39516893a1a21b</t>
  </si>
  <si>
    <t>Гель для стирки Kao Attack Multi‐Action, 0.77 кг, дой-пак</t>
  </si>
  <si>
    <t>609c70023620c22759bd8aca</t>
  </si>
  <si>
    <t>Укрепитель для ногтей IQ Beauty Gold Hardener, 12.5 мл</t>
  </si>
  <si>
    <t>609c70777153b3bd99e89c2d</t>
  </si>
  <si>
    <t>СПА средство для ногтей и кутикулы IQ Beauty Nail SPA 5 in 1, 12.5 мл</t>
  </si>
  <si>
    <t>Petitfee Гидрогелевые патчи для век с золотыми частицами и фактором роста Gold &amp; EGF eye &amp; spot patch, 90 шт.</t>
  </si>
  <si>
    <t>609c7151fbacea5b6509bf07</t>
  </si>
  <si>
    <t>609c7154954f6b816828255f</t>
  </si>
  <si>
    <t>609c71576a864342253fb44e</t>
  </si>
  <si>
    <t>609c715fbed21e71cd9e7612</t>
  </si>
  <si>
    <t>Joonies трусики Premium Soft XL (12-17 кг) 38 шт.</t>
  </si>
  <si>
    <t>609995512fe0987e4616d2bf</t>
  </si>
  <si>
    <t>609bffcc8927ca055db3dc40</t>
  </si>
  <si>
    <t>Презервативы Sagami Original 0.01, 1 шт.</t>
  </si>
  <si>
    <t>609c7804954f6b8168282567</t>
  </si>
  <si>
    <t>609c7839954f6b2b65282568</t>
  </si>
  <si>
    <t>609c7842c3080fc57c109f05</t>
  </si>
  <si>
    <t>Goo.N подгузники Ultra (6-11 кг) 80 шт.</t>
  </si>
  <si>
    <t>60999d6f2af6cd7cdc687bfa</t>
  </si>
  <si>
    <t>609a1dc64f5c6e751e848d9c</t>
  </si>
  <si>
    <t>Max Factor Тушь для ресниц False Lash Effect, black</t>
  </si>
  <si>
    <t>609b50623b31761907b2afbb</t>
  </si>
  <si>
    <t>Esthetic House шампунь для волос CP-1 Ginger Purifying, 500 мл</t>
  </si>
  <si>
    <t>609c7d6c792ab12f5c3ef809</t>
  </si>
  <si>
    <t>Ёkitto трусики XXL (15+ кг) 34 шт.</t>
  </si>
  <si>
    <t>609bf60dc3080faf91148503</t>
  </si>
  <si>
    <t>609c1f265a3951a2aa182ebd</t>
  </si>
  <si>
    <t>609c1d18dff13b183e517f3c</t>
  </si>
  <si>
    <t>609c0844dbdc318830176fe0</t>
  </si>
  <si>
    <t>609c90b22fe0987c371fbda7</t>
  </si>
  <si>
    <t>Vivienne Sabo Тушь для ресниц Cabaret Waterproof, black</t>
  </si>
  <si>
    <t>Возврат платежа за скидку по бонусам СберСпасибо</t>
  </si>
  <si>
    <t>609bcb4432da83c67ab0627a</t>
  </si>
  <si>
    <t>Pigeon Бутылочка Перистальтик Плюс с широким горлом PP, 240 мл, с 3 месяцев, бесцветный</t>
  </si>
  <si>
    <t>609c7f7f2af6cd4c88e50957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</si>
</sst>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497672.0</v>
      </c>
    </row>
    <row r="4" spans="1:9" s="3" customFormat="1" x14ac:dyDescent="0.2" ht="16.0" customHeight="true">
      <c r="A4" s="3" t="s">
        <v>34</v>
      </c>
      <c r="B4" s="10" t="n">
        <v>36854.0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4.5977697E7</v>
      </c>
      <c r="B8" s="8" t="s">
        <v>51</v>
      </c>
      <c r="C8" s="8" t="n">
        <f>IF(false,"120922035", "120922035")</f>
      </c>
      <c r="D8" s="8" t="s">
        <v>52</v>
      </c>
      <c r="E8" s="8" t="n">
        <v>2.0</v>
      </c>
      <c r="F8" s="8" t="n">
        <v>366.0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4.6356553E7</v>
      </c>
      <c r="B9" t="s" s="8">
        <v>56</v>
      </c>
      <c r="C9" t="n" s="8">
        <f>IF(false,"120922481", "120922481")</f>
      </c>
      <c r="D9" t="s" s="8">
        <v>57</v>
      </c>
      <c r="E9" t="n" s="8">
        <v>1.0</v>
      </c>
      <c r="F9" t="n" s="8">
        <v>22.0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4.6450739E7</v>
      </c>
      <c r="B10" s="8" t="s">
        <v>56</v>
      </c>
      <c r="C10" s="8" t="n">
        <f>IF(false,"120921947", "120921947")</f>
      </c>
      <c r="D10" s="8" t="s">
        <v>60</v>
      </c>
      <c r="E10" s="8" t="n">
        <v>1.0</v>
      </c>
      <c r="F10" s="8" t="n">
        <v>473.0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4.644781E7</v>
      </c>
      <c r="B11" t="s" s="8">
        <v>56</v>
      </c>
      <c r="C11" t="n" s="8">
        <f>IF(false,"120921944", "120921944")</f>
      </c>
      <c r="D11" t="s" s="8">
        <v>63</v>
      </c>
      <c r="E11" t="n" s="8">
        <v>1.0</v>
      </c>
      <c r="F11" t="n" s="8">
        <v>677.0</v>
      </c>
      <c r="G11" t="s" s="8">
        <v>58</v>
      </c>
      <c r="H11" t="s" s="8">
        <v>54</v>
      </c>
      <c r="I11" t="s" s="8">
        <v>64</v>
      </c>
    </row>
    <row r="12" spans="1:9" x14ac:dyDescent="0.2" ht="16.0" customHeight="true">
      <c r="A12" s="7" t="n">
        <v>4.642444E7</v>
      </c>
      <c r="B12" t="s" s="8">
        <v>56</v>
      </c>
      <c r="C12" t="n" s="8">
        <f>IF(false,"01-003956", "01-003956")</f>
      </c>
      <c r="D12" t="s" s="8">
        <v>65</v>
      </c>
      <c r="E12" t="n" s="8">
        <v>1.0</v>
      </c>
      <c r="F12" t="n" s="8">
        <v>377.0</v>
      </c>
      <c r="G12" t="s" s="8">
        <v>61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4.6393383E7</v>
      </c>
      <c r="B13" s="8" t="s">
        <v>56</v>
      </c>
      <c r="C13" s="8" t="n">
        <f>IF(false,"120921439", "120921439")</f>
      </c>
      <c r="D13" s="8" t="s">
        <v>67</v>
      </c>
      <c r="E13" s="8" t="n">
        <v>1.0</v>
      </c>
      <c r="F13" s="8" t="n">
        <v>210.0</v>
      </c>
      <c r="G13" s="8" t="s">
        <v>61</v>
      </c>
      <c r="H13" s="8" t="s">
        <v>54</v>
      </c>
      <c r="I13" s="8" t="s">
        <v>68</v>
      </c>
    </row>
    <row r="14" spans="1:9" x14ac:dyDescent="0.2" ht="16.0" customHeight="true">
      <c r="A14" s="7" t="n">
        <v>4.6217844E7</v>
      </c>
      <c r="B14" s="8" t="s">
        <v>69</v>
      </c>
      <c r="C14" s="8" t="n">
        <f>IF(false,"003-318", "003-318")</f>
      </c>
      <c r="D14" s="8" t="s">
        <v>70</v>
      </c>
      <c r="E14" s="8" t="n">
        <v>3.0</v>
      </c>
      <c r="F14" s="8" t="n">
        <v>894.0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4.6306571E7</v>
      </c>
      <c r="B15" t="s" s="8">
        <v>72</v>
      </c>
      <c r="C15" t="n" s="8">
        <f>IF(false,"002-100", "002-100")</f>
      </c>
      <c r="D15" t="s" s="8">
        <v>73</v>
      </c>
      <c r="E15" t="n" s="8">
        <v>1.0</v>
      </c>
      <c r="F15" t="n" s="8">
        <v>296.0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4.631478E7</v>
      </c>
      <c r="B16" t="s" s="8">
        <v>72</v>
      </c>
      <c r="C16" t="n" s="8">
        <f>IF(false,"005-1255", "005-1255")</f>
      </c>
      <c r="D16" t="s" s="8">
        <v>75</v>
      </c>
      <c r="E16" t="n" s="8">
        <v>1.0</v>
      </c>
      <c r="F16" s="8" t="n">
        <v>68.0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4.6314527E7</v>
      </c>
      <c r="B17" s="8" t="s">
        <v>72</v>
      </c>
      <c r="C17" s="8" t="n">
        <f>IF(false,"005-1515", "005-1515")</f>
      </c>
      <c r="D17" s="8" t="s">
        <v>77</v>
      </c>
      <c r="E17" s="8" t="n">
        <v>2.0</v>
      </c>
      <c r="F17" s="8" t="n">
        <v>380.0</v>
      </c>
      <c r="G17" s="8" t="s">
        <v>53</v>
      </c>
      <c r="H17" s="8" t="s">
        <v>54</v>
      </c>
      <c r="I17" s="8" t="s">
        <v>78</v>
      </c>
    </row>
    <row r="18" spans="1:9" x14ac:dyDescent="0.2" ht="16.0" customHeight="true">
      <c r="A18" s="7" t="n">
        <v>4.6314527E7</v>
      </c>
      <c r="B18" t="s" s="8">
        <v>72</v>
      </c>
      <c r="C18" t="n" s="8">
        <f>IF(false,"005-1513", "005-1513")</f>
      </c>
      <c r="D18" t="s" s="8">
        <v>79</v>
      </c>
      <c r="E18" t="n" s="8">
        <v>1.0</v>
      </c>
      <c r="F18" t="n" s="8">
        <v>195.0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4.6305536E7</v>
      </c>
      <c r="B19" s="8" t="s">
        <v>72</v>
      </c>
      <c r="C19" s="8" t="n">
        <f>IF(false,"005-1039", "005-1039")</f>
      </c>
      <c r="D19" s="8" t="s">
        <v>80</v>
      </c>
      <c r="E19" s="8" t="n">
        <v>1.0</v>
      </c>
      <c r="F19" s="8" t="n">
        <v>179.0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4.631478E7</v>
      </c>
      <c r="B20" s="8" t="s">
        <v>72</v>
      </c>
      <c r="C20" s="8" t="n">
        <f>IF(false,"005-1255", "005-1255")</f>
      </c>
      <c r="D20" s="8" t="s">
        <v>75</v>
      </c>
      <c r="E20" s="8" t="n">
        <v>1.0</v>
      </c>
      <c r="F20" s="8" t="n">
        <v>208.0</v>
      </c>
      <c r="G20" s="8" t="s">
        <v>58</v>
      </c>
      <c r="H20" s="8" t="s">
        <v>54</v>
      </c>
      <c r="I20" s="8" t="s">
        <v>82</v>
      </c>
    </row>
    <row r="21" ht="16.0" customHeight="true">
      <c r="A21" t="n" s="7">
        <v>4.6305536E7</v>
      </c>
      <c r="B21" t="s" s="8">
        <v>72</v>
      </c>
      <c r="C21" t="n" s="8">
        <f>IF(false,"005-1039", "005-1039")</f>
      </c>
      <c r="D21" t="s" s="8">
        <v>80</v>
      </c>
      <c r="E21" t="n" s="8">
        <v>1.0</v>
      </c>
      <c r="F21" t="n" s="8">
        <v>314.0</v>
      </c>
      <c r="G21" t="s" s="8">
        <v>61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4.6314527E7</v>
      </c>
      <c r="B22" t="s" s="8">
        <v>72</v>
      </c>
      <c r="C22" t="n" s="8">
        <f>IF(false,"005-1515", "005-1515")</f>
      </c>
      <c r="D22" t="s" s="8">
        <v>77</v>
      </c>
      <c r="E22" t="n" s="8">
        <v>2.0</v>
      </c>
      <c r="F22" s="8" t="n">
        <v>112.0</v>
      </c>
      <c r="G22" s="8" t="s">
        <v>61</v>
      </c>
      <c r="H22" s="8" t="s">
        <v>54</v>
      </c>
      <c r="I22" s="8" t="s">
        <v>84</v>
      </c>
    </row>
    <row r="23" spans="1:9" x14ac:dyDescent="0.2" ht="16.0" customHeight="true">
      <c r="A23" s="7" t="n">
        <v>4.6314527E7</v>
      </c>
      <c r="B23" s="8" t="s">
        <v>72</v>
      </c>
      <c r="C23" s="8" t="n">
        <f>IF(false,"005-1513", "005-1513")</f>
      </c>
      <c r="D23" s="8" t="s">
        <v>79</v>
      </c>
      <c r="E23" s="8" t="n">
        <v>1.0</v>
      </c>
      <c r="F23" s="8" t="n">
        <v>58.0</v>
      </c>
      <c r="G23" s="8" t="s">
        <v>61</v>
      </c>
      <c r="H23" s="8" t="s">
        <v>54</v>
      </c>
      <c r="I23" s="8" t="s">
        <v>84</v>
      </c>
    </row>
    <row r="24" ht="16.0" customHeight="true">
      <c r="A24" t="n" s="7">
        <v>4.6217844E7</v>
      </c>
      <c r="B24" t="s" s="8">
        <v>69</v>
      </c>
      <c r="C24" t="n" s="8">
        <f>IF(false,"003-318", "003-318")</f>
      </c>
      <c r="D24" t="s" s="8">
        <v>70</v>
      </c>
      <c r="E24" t="n" s="8">
        <v>3.0</v>
      </c>
      <c r="F24" t="n" s="8">
        <v>1586.0</v>
      </c>
      <c r="G24" t="s" s="8">
        <v>61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4.6309342E7</v>
      </c>
      <c r="B25" t="s" s="8">
        <v>72</v>
      </c>
      <c r="C25" t="n" s="8">
        <f>IF(false,"01-003884", "01-003884")</f>
      </c>
      <c r="D25" t="s" s="8">
        <v>86</v>
      </c>
      <c r="E25" t="n" s="8">
        <v>4.0</v>
      </c>
      <c r="F25" t="n" s="8">
        <v>776.0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4.6305282E7</v>
      </c>
      <c r="B26" t="s" s="8">
        <v>72</v>
      </c>
      <c r="C26" t="n" s="8">
        <f>IF(false,"005-1517", "005-1517")</f>
      </c>
      <c r="D26" t="s" s="8">
        <v>88</v>
      </c>
      <c r="E26" t="n" s="8">
        <v>4.0</v>
      </c>
      <c r="F26" t="n" s="8">
        <v>840.0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4.627564E7</v>
      </c>
      <c r="B27" t="s" s="8">
        <v>72</v>
      </c>
      <c r="C27" t="n" s="8">
        <f>IF(false,"120921544", "120921544")</f>
      </c>
      <c r="D27" t="s" s="8">
        <v>90</v>
      </c>
      <c r="E27" t="n" s="8">
        <v>4.0</v>
      </c>
      <c r="F27" t="n" s="8">
        <v>672.0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4.6315223E7</v>
      </c>
      <c r="B28" t="s" s="8">
        <v>72</v>
      </c>
      <c r="C28" t="n" s="8">
        <f>IF(false,"01-003884", "01-003884")</f>
      </c>
      <c r="D28" t="s" s="8">
        <v>86</v>
      </c>
      <c r="E28" t="n" s="8">
        <v>1.0</v>
      </c>
      <c r="F28" t="n" s="8">
        <v>199.0</v>
      </c>
      <c r="G28" t="s" s="8">
        <v>53</v>
      </c>
      <c r="H28" t="s" s="8">
        <v>54</v>
      </c>
      <c r="I28" t="s" s="8">
        <v>92</v>
      </c>
    </row>
    <row r="29" spans="1:9" s="1" customFormat="1" x14ac:dyDescent="0.2" ht="16.0" customHeight="true">
      <c r="A29" t="n" s="7">
        <v>4.6309342E7</v>
      </c>
      <c r="B29" t="s" s="8">
        <v>72</v>
      </c>
      <c r="C29" t="n" s="8">
        <f>IF(false,"01-003884", "01-003884")</f>
      </c>
      <c r="D29" t="s" s="8">
        <v>86</v>
      </c>
      <c r="E29" t="n" s="8">
        <v>4.0</v>
      </c>
      <c r="F29" t="n" s="8">
        <v>860.0</v>
      </c>
      <c r="G29" s="8" t="s">
        <v>61</v>
      </c>
      <c r="H29" t="s" s="8">
        <v>54</v>
      </c>
      <c r="I29" s="8" t="s">
        <v>93</v>
      </c>
    </row>
    <row r="30" ht="16.0" customHeight="true">
      <c r="A30" t="n" s="7">
        <v>4.5269875E7</v>
      </c>
      <c r="B30" t="s" s="8">
        <v>94</v>
      </c>
      <c r="C30" t="n" s="8">
        <f>IF(false,"005-1516", "005-1516")</f>
      </c>
      <c r="D30" t="s" s="8">
        <v>95</v>
      </c>
      <c r="E30" t="n" s="8">
        <v>2.0</v>
      </c>
      <c r="F30" t="n" s="8">
        <v>430.0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4.6287526E7</v>
      </c>
      <c r="B31" t="s" s="8">
        <v>72</v>
      </c>
      <c r="C31" t="n" s="8">
        <f>IF(false,"005-1359", "005-1359")</f>
      </c>
      <c r="D31" t="s" s="8">
        <v>97</v>
      </c>
      <c r="E31" t="n" s="8">
        <v>1.0</v>
      </c>
      <c r="F31" t="n" s="8">
        <v>225.0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4.6287526E7</v>
      </c>
      <c r="B32" t="s" s="8">
        <v>72</v>
      </c>
      <c r="C32" t="n" s="8">
        <f>IF(false,"005-1358", "005-1358")</f>
      </c>
      <c r="D32" t="s" s="8">
        <v>99</v>
      </c>
      <c r="E32" t="n" s="8">
        <v>1.0</v>
      </c>
      <c r="F32" t="n" s="8">
        <v>223.0</v>
      </c>
      <c r="G32" t="s" s="8">
        <v>53</v>
      </c>
      <c r="H32" t="s" s="8">
        <v>54</v>
      </c>
      <c r="I32" t="s" s="8">
        <v>98</v>
      </c>
    </row>
    <row r="33" ht="16.0" customHeight="true">
      <c r="A33" t="n" s="7">
        <v>4.606564E7</v>
      </c>
      <c r="B33" t="s" s="8">
        <v>100</v>
      </c>
      <c r="C33" t="n" s="8">
        <f>IF(false,"002-101", "002-101")</f>
      </c>
      <c r="D33" t="s" s="8">
        <v>101</v>
      </c>
      <c r="E33" t="n" s="8">
        <v>2.0</v>
      </c>
      <c r="F33" t="n" s="8">
        <v>556.0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4.6221775E7</v>
      </c>
      <c r="B34" t="s" s="8">
        <v>69</v>
      </c>
      <c r="C34" t="n" s="8">
        <f>IF(false,"120921543", "120921543")</f>
      </c>
      <c r="D34" t="s" s="8">
        <v>103</v>
      </c>
      <c r="E34" t="n" s="8">
        <v>1.0</v>
      </c>
      <c r="F34" t="n" s="8">
        <v>175.0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4.6221775E7</v>
      </c>
      <c r="B35" t="s" s="8">
        <v>69</v>
      </c>
      <c r="C35" t="n" s="8">
        <f>IF(false,"120921544", "120921544")</f>
      </c>
      <c r="D35" t="s" s="8">
        <v>90</v>
      </c>
      <c r="E35" t="n" s="8">
        <v>1.0</v>
      </c>
      <c r="F35" t="n" s="8">
        <v>168.0</v>
      </c>
      <c r="G35" t="s" s="8">
        <v>53</v>
      </c>
      <c r="H35" t="s" s="8">
        <v>54</v>
      </c>
      <c r="I35" t="s" s="8">
        <v>104</v>
      </c>
    </row>
    <row r="36" ht="16.0" customHeight="true">
      <c r="A36" t="n" s="7">
        <v>4.6228591E7</v>
      </c>
      <c r="B36" t="s" s="8">
        <v>72</v>
      </c>
      <c r="C36" t="n" s="8">
        <f>IF(false,"002-101", "002-101")</f>
      </c>
      <c r="D36" t="s" s="8">
        <v>101</v>
      </c>
      <c r="E36" t="n" s="8">
        <v>1.0</v>
      </c>
      <c r="F36" t="n" s="8">
        <v>279.0</v>
      </c>
      <c r="G36" t="s" s="8">
        <v>53</v>
      </c>
      <c r="H36" t="s" s="8">
        <v>54</v>
      </c>
      <c r="I36" t="s" s="8">
        <v>105</v>
      </c>
    </row>
    <row r="37" ht="16.0" customHeight="true">
      <c r="A37" t="n" s="7">
        <v>4.6228591E7</v>
      </c>
      <c r="B37" t="s" s="8">
        <v>72</v>
      </c>
      <c r="C37" t="n" s="8">
        <f>IF(false,"005-1081", "005-1081")</f>
      </c>
      <c r="D37" t="s" s="8">
        <v>106</v>
      </c>
      <c r="E37" t="n" s="8">
        <v>1.0</v>
      </c>
      <c r="F37" t="n" s="8">
        <v>190.0</v>
      </c>
      <c r="G37" t="s" s="8">
        <v>53</v>
      </c>
      <c r="H37" t="s" s="8">
        <v>54</v>
      </c>
      <c r="I37" t="s" s="8">
        <v>105</v>
      </c>
    </row>
    <row r="38" ht="16.0" customHeight="true">
      <c r="A38" t="n" s="7">
        <v>4.6221775E7</v>
      </c>
      <c r="B38" t="s" s="8">
        <v>69</v>
      </c>
      <c r="C38" t="n" s="8">
        <f>IF(false,"120921543", "120921543")</f>
      </c>
      <c r="D38" t="s" s="8">
        <v>103</v>
      </c>
      <c r="E38" t="n" s="8">
        <v>1.0</v>
      </c>
      <c r="F38" t="n" s="8">
        <v>32.0</v>
      </c>
      <c r="G38" t="s" s="8">
        <v>61</v>
      </c>
      <c r="H38" t="s" s="8">
        <v>54</v>
      </c>
      <c r="I38" t="s" s="8">
        <v>107</v>
      </c>
    </row>
    <row r="39" ht="16.0" customHeight="true">
      <c r="A39" t="n" s="7">
        <v>4.6221775E7</v>
      </c>
      <c r="B39" t="s" s="8">
        <v>69</v>
      </c>
      <c r="C39" t="n" s="8">
        <f>IF(false,"120921544", "120921544")</f>
      </c>
      <c r="D39" t="s" s="8">
        <v>90</v>
      </c>
      <c r="E39" t="n" s="8">
        <v>1.0</v>
      </c>
      <c r="F39" t="n" s="8">
        <v>31.0</v>
      </c>
      <c r="G39" t="s" s="8">
        <v>61</v>
      </c>
      <c r="H39" t="s" s="8">
        <v>54</v>
      </c>
      <c r="I39" t="s" s="8">
        <v>107</v>
      </c>
    </row>
    <row r="40" ht="16.0" customHeight="true">
      <c r="A40" t="n" s="7">
        <v>4.606564E7</v>
      </c>
      <c r="B40" t="s" s="8">
        <v>100</v>
      </c>
      <c r="C40" t="n" s="8">
        <f>IF(false,"002-101", "002-101")</f>
      </c>
      <c r="D40" t="s" s="8">
        <v>101</v>
      </c>
      <c r="E40" t="n" s="8">
        <v>2.0</v>
      </c>
      <c r="F40" t="n" s="8">
        <v>23.0</v>
      </c>
      <c r="G40" t="s" s="8">
        <v>58</v>
      </c>
      <c r="H40" t="s" s="8">
        <v>54</v>
      </c>
      <c r="I40" t="s" s="8">
        <v>108</v>
      </c>
    </row>
    <row r="41" ht="16.0" customHeight="true">
      <c r="A41" t="n" s="7">
        <v>4.5905963E7</v>
      </c>
      <c r="B41" t="s" s="8">
        <v>109</v>
      </c>
      <c r="C41" t="n" s="8">
        <f>IF(false,"002-099", "002-099")</f>
      </c>
      <c r="D41" t="s" s="8">
        <v>110</v>
      </c>
      <c r="E41" t="n" s="8">
        <v>1.0</v>
      </c>
      <c r="F41" t="n" s="8">
        <v>735.0</v>
      </c>
      <c r="G41" t="s" s="8">
        <v>53</v>
      </c>
      <c r="H41" t="s" s="8">
        <v>54</v>
      </c>
      <c r="I41" t="s" s="8">
        <v>111</v>
      </c>
    </row>
    <row r="42" ht="16.0" customHeight="true">
      <c r="A42" t="n" s="7">
        <v>4.6256111E7</v>
      </c>
      <c r="B42" t="s" s="8">
        <v>72</v>
      </c>
      <c r="C42" t="n" s="8">
        <f>IF(false,"120921370", "120921370")</f>
      </c>
      <c r="D42" t="s" s="8">
        <v>112</v>
      </c>
      <c r="E42" t="n" s="8">
        <v>2.0</v>
      </c>
      <c r="F42" t="n" s="8">
        <v>720.0</v>
      </c>
      <c r="G42" t="s" s="8">
        <v>53</v>
      </c>
      <c r="H42" t="s" s="8">
        <v>54</v>
      </c>
      <c r="I42" t="s" s="8">
        <v>113</v>
      </c>
    </row>
    <row r="43" ht="16.0" customHeight="true">
      <c r="A43" t="n" s="7">
        <v>4.6325353E7</v>
      </c>
      <c r="B43" t="s" s="8">
        <v>72</v>
      </c>
      <c r="C43" t="n" s="8">
        <f>IF(false,"01-003884", "01-003884")</f>
      </c>
      <c r="D43" t="s" s="8">
        <v>86</v>
      </c>
      <c r="E43" t="n" s="8">
        <v>2.0</v>
      </c>
      <c r="F43" t="n" s="8">
        <v>388.0</v>
      </c>
      <c r="G43" t="s" s="8">
        <v>53</v>
      </c>
      <c r="H43" t="s" s="8">
        <v>54</v>
      </c>
      <c r="I43" t="s" s="8">
        <v>114</v>
      </c>
    </row>
    <row r="44" ht="16.0" customHeight="true">
      <c r="A44" t="n" s="7">
        <v>4.6234897E7</v>
      </c>
      <c r="B44" t="s" s="8">
        <v>72</v>
      </c>
      <c r="C44" t="n" s="8">
        <f>IF(false,"005-1358", "005-1358")</f>
      </c>
      <c r="D44" t="s" s="8">
        <v>99</v>
      </c>
      <c r="E44" t="n" s="8">
        <v>1.0</v>
      </c>
      <c r="F44" t="n" s="8">
        <v>200.0</v>
      </c>
      <c r="G44" t="s" s="8">
        <v>53</v>
      </c>
      <c r="H44" t="s" s="8">
        <v>54</v>
      </c>
      <c r="I44" t="s" s="8">
        <v>115</v>
      </c>
    </row>
    <row r="45" ht="16.0" customHeight="true">
      <c r="A45" t="n" s="7">
        <v>4.6051711E7</v>
      </c>
      <c r="B45" t="s" s="8">
        <v>100</v>
      </c>
      <c r="C45" t="n" s="8">
        <f>IF(false,"120921901", "120921901")</f>
      </c>
      <c r="D45" t="s" s="8">
        <v>116</v>
      </c>
      <c r="E45" t="n" s="8">
        <v>2.0</v>
      </c>
      <c r="F45" t="n" s="8">
        <v>490.0</v>
      </c>
      <c r="G45" t="s" s="8">
        <v>53</v>
      </c>
      <c r="H45" t="s" s="8">
        <v>54</v>
      </c>
      <c r="I45" t="s" s="8">
        <v>117</v>
      </c>
    </row>
    <row r="46" ht="16.0" customHeight="true">
      <c r="A46" t="n" s="7">
        <v>4.6275054E7</v>
      </c>
      <c r="B46" t="s" s="8">
        <v>72</v>
      </c>
      <c r="C46" t="n" s="8">
        <f>IF(false,"120921544", "120921544")</f>
      </c>
      <c r="D46" t="s" s="8">
        <v>90</v>
      </c>
      <c r="E46" t="n" s="8">
        <v>1.0</v>
      </c>
      <c r="F46" t="n" s="8">
        <v>155.0</v>
      </c>
      <c r="G46" t="s" s="8">
        <v>58</v>
      </c>
      <c r="H46" t="s" s="8">
        <v>54</v>
      </c>
      <c r="I46" t="s" s="8">
        <v>118</v>
      </c>
    </row>
    <row r="47" ht="16.0" customHeight="true">
      <c r="A47" t="n" s="7">
        <v>4.6256066E7</v>
      </c>
      <c r="B47" t="s" s="8">
        <v>72</v>
      </c>
      <c r="C47" t="n" s="8">
        <f>IF(false,"120921544", "120921544")</f>
      </c>
      <c r="D47" t="s" s="8">
        <v>90</v>
      </c>
      <c r="E47" t="n" s="8">
        <v>1.0</v>
      </c>
      <c r="F47" t="n" s="8">
        <v>168.0</v>
      </c>
      <c r="G47" t="s" s="8">
        <v>53</v>
      </c>
      <c r="H47" t="s" s="8">
        <v>54</v>
      </c>
      <c r="I47" t="s" s="8">
        <v>119</v>
      </c>
    </row>
    <row r="48" ht="16.0" customHeight="true">
      <c r="A48" t="n" s="7">
        <v>4.6174828E7</v>
      </c>
      <c r="B48" t="s" s="8">
        <v>69</v>
      </c>
      <c r="C48" t="n" s="8">
        <f>IF(false,"01-003884", "01-003884")</f>
      </c>
      <c r="D48" t="s" s="8">
        <v>86</v>
      </c>
      <c r="E48" t="n" s="8">
        <v>1.0</v>
      </c>
      <c r="F48" t="n" s="8">
        <v>194.0</v>
      </c>
      <c r="G48" t="s" s="8">
        <v>53</v>
      </c>
      <c r="H48" t="s" s="8">
        <v>54</v>
      </c>
      <c r="I48" t="s" s="8">
        <v>120</v>
      </c>
    </row>
    <row r="49" ht="16.0" customHeight="true">
      <c r="A49" t="n" s="7">
        <v>4.6164263E7</v>
      </c>
      <c r="B49" t="s" s="8">
        <v>69</v>
      </c>
      <c r="C49" t="n" s="8">
        <f>IF(false,"005-1261", "005-1261")</f>
      </c>
      <c r="D49" t="s" s="8">
        <v>121</v>
      </c>
      <c r="E49" t="n" s="8">
        <v>1.0</v>
      </c>
      <c r="F49" t="n" s="8">
        <v>184.0</v>
      </c>
      <c r="G49" t="s" s="8">
        <v>53</v>
      </c>
      <c r="H49" t="s" s="8">
        <v>54</v>
      </c>
      <c r="I49" t="s" s="8">
        <v>122</v>
      </c>
    </row>
    <row r="50" ht="16.0" customHeight="true">
      <c r="A50" t="n" s="7">
        <v>4.6260731E7</v>
      </c>
      <c r="B50" t="s" s="8">
        <v>72</v>
      </c>
      <c r="C50" t="n" s="8">
        <f>IF(false,"003-464", "003-464")</f>
      </c>
      <c r="D50" t="s" s="8">
        <v>123</v>
      </c>
      <c r="E50" t="n" s="8">
        <v>2.0</v>
      </c>
      <c r="F50" t="n" s="8">
        <v>194.0</v>
      </c>
      <c r="G50" t="s" s="8">
        <v>53</v>
      </c>
      <c r="H50" t="s" s="8">
        <v>54</v>
      </c>
      <c r="I50" t="s" s="8">
        <v>124</v>
      </c>
    </row>
    <row r="51" ht="16.0" customHeight="true">
      <c r="A51" t="n" s="7">
        <v>4.633485E7</v>
      </c>
      <c r="B51" t="s" s="8">
        <v>72</v>
      </c>
      <c r="C51" t="n" s="8">
        <f>IF(false,"120922837", "120922837")</f>
      </c>
      <c r="D51" t="s" s="8">
        <v>125</v>
      </c>
      <c r="E51" t="n" s="8">
        <v>1.0</v>
      </c>
      <c r="F51" t="n" s="8">
        <v>424.0</v>
      </c>
      <c r="G51" t="s" s="8">
        <v>61</v>
      </c>
      <c r="H51" t="s" s="8">
        <v>54</v>
      </c>
      <c r="I51" t="s" s="8">
        <v>126</v>
      </c>
    </row>
    <row r="52" ht="16.0" customHeight="true">
      <c r="A52" t="n" s="7">
        <v>4.6164263E7</v>
      </c>
      <c r="B52" t="s" s="8">
        <v>69</v>
      </c>
      <c r="C52" t="n" s="8">
        <f>IF(false,"005-1261", "005-1261")</f>
      </c>
      <c r="D52" t="s" s="8">
        <v>121</v>
      </c>
      <c r="E52" t="n" s="8">
        <v>1.0</v>
      </c>
      <c r="F52" t="n" s="8">
        <v>355.0</v>
      </c>
      <c r="G52" t="s" s="8">
        <v>58</v>
      </c>
      <c r="H52" t="s" s="8">
        <v>54</v>
      </c>
      <c r="I52" t="s" s="8">
        <v>127</v>
      </c>
    </row>
    <row r="53" ht="16.0" customHeight="true">
      <c r="A53" t="n" s="7">
        <v>4.6140509E7</v>
      </c>
      <c r="B53" t="s" s="8">
        <v>69</v>
      </c>
      <c r="C53" t="n" s="8">
        <f>IF(false,"01-004071", "01-004071")</f>
      </c>
      <c r="D53" t="s" s="8">
        <v>128</v>
      </c>
      <c r="E53" t="n" s="8">
        <v>1.0</v>
      </c>
      <c r="F53" t="n" s="8">
        <v>119.0</v>
      </c>
      <c r="G53" t="s" s="8">
        <v>53</v>
      </c>
      <c r="H53" t="s" s="8">
        <v>54</v>
      </c>
      <c r="I53" t="s" s="8">
        <v>129</v>
      </c>
    </row>
    <row r="54" ht="16.0" customHeight="true">
      <c r="A54" t="n" s="7">
        <v>4.6140509E7</v>
      </c>
      <c r="B54" t="s" s="8">
        <v>69</v>
      </c>
      <c r="C54" t="n" s="8">
        <f>IF(false,"01-004071", "01-004071")</f>
      </c>
      <c r="D54" t="s" s="8">
        <v>128</v>
      </c>
      <c r="E54" t="n" s="8">
        <v>1.0</v>
      </c>
      <c r="F54" t="n" s="8">
        <v>1.0</v>
      </c>
      <c r="G54" t="s" s="8">
        <v>61</v>
      </c>
      <c r="H54" t="s" s="8">
        <v>54</v>
      </c>
      <c r="I54" t="s" s="8">
        <v>130</v>
      </c>
    </row>
    <row r="55" ht="16.0" customHeight="true">
      <c r="A55" t="n" s="7">
        <v>4.5399828E7</v>
      </c>
      <c r="B55" t="s" s="8">
        <v>131</v>
      </c>
      <c r="C55" t="n" s="8">
        <f>IF(false,"005-1102", "005-1102")</f>
      </c>
      <c r="D55" t="s" s="8">
        <v>132</v>
      </c>
      <c r="E55" t="n" s="8">
        <v>1.0</v>
      </c>
      <c r="F55" t="n" s="8">
        <v>128.0</v>
      </c>
      <c r="G55" t="s" s="8">
        <v>53</v>
      </c>
      <c r="H55" t="s" s="8">
        <v>54</v>
      </c>
      <c r="I55" t="s" s="8">
        <v>133</v>
      </c>
    </row>
    <row r="56" ht="16.0" customHeight="true">
      <c r="A56" t="n" s="7">
        <v>4.5653576E7</v>
      </c>
      <c r="B56" t="s" s="8">
        <v>134</v>
      </c>
      <c r="C56" t="n" s="8">
        <f>IF(false,"005-1516", "005-1516")</f>
      </c>
      <c r="D56" t="s" s="8">
        <v>95</v>
      </c>
      <c r="E56" t="n" s="8">
        <v>2.0</v>
      </c>
      <c r="F56" t="n" s="8">
        <v>382.0</v>
      </c>
      <c r="G56" t="s" s="8">
        <v>53</v>
      </c>
      <c r="H56" t="s" s="8">
        <v>54</v>
      </c>
      <c r="I56" t="s" s="8">
        <v>135</v>
      </c>
    </row>
    <row r="57" ht="16.0" customHeight="true">
      <c r="A57" t="n" s="7">
        <v>4.6124529E7</v>
      </c>
      <c r="B57" t="s" s="8">
        <v>100</v>
      </c>
      <c r="C57" t="n" s="8">
        <f>IF(false,"005-1504", "005-1504")</f>
      </c>
      <c r="D57" t="s" s="8">
        <v>136</v>
      </c>
      <c r="E57" t="n" s="8">
        <v>1.0</v>
      </c>
      <c r="F57" t="n" s="8">
        <v>66.0</v>
      </c>
      <c r="G57" t="s" s="8">
        <v>53</v>
      </c>
      <c r="H57" t="s" s="8">
        <v>54</v>
      </c>
      <c r="I57" t="s" s="8">
        <v>137</v>
      </c>
    </row>
    <row r="58" ht="16.0" customHeight="true">
      <c r="A58" t="n" s="7">
        <v>4.6419424E7</v>
      </c>
      <c r="B58" t="s" s="8">
        <v>56</v>
      </c>
      <c r="C58" t="n" s="8">
        <f>IF(false,"120922891", "120922891")</f>
      </c>
      <c r="D58" t="s" s="8">
        <v>138</v>
      </c>
      <c r="E58" t="n" s="8">
        <v>1.0</v>
      </c>
      <c r="F58" t="n" s="8">
        <v>186.0</v>
      </c>
      <c r="G58" t="s" s="8">
        <v>61</v>
      </c>
      <c r="H58" t="s" s="8">
        <v>54</v>
      </c>
      <c r="I58" t="s" s="8">
        <v>139</v>
      </c>
    </row>
    <row r="59" ht="16.0" customHeight="true">
      <c r="A59" t="n" s="7">
        <v>4.6286012E7</v>
      </c>
      <c r="B59" t="s" s="8">
        <v>72</v>
      </c>
      <c r="C59" t="n" s="8">
        <f>IF(false,"000-631", "000-631")</f>
      </c>
      <c r="D59" t="s" s="8">
        <v>140</v>
      </c>
      <c r="E59" t="n" s="8">
        <v>3.0</v>
      </c>
      <c r="F59" t="n" s="8">
        <v>417.0</v>
      </c>
      <c r="G59" t="s" s="8">
        <v>53</v>
      </c>
      <c r="H59" t="s" s="8">
        <v>54</v>
      </c>
      <c r="I59" t="s" s="8">
        <v>141</v>
      </c>
    </row>
    <row r="60" ht="16.0" customHeight="true">
      <c r="A60" t="n" s="7">
        <v>4.6362889E7</v>
      </c>
      <c r="B60" t="s" s="8">
        <v>56</v>
      </c>
      <c r="C60" t="n" s="8">
        <f>IF(false,"120921862", "120921862")</f>
      </c>
      <c r="D60" t="s" s="8">
        <v>142</v>
      </c>
      <c r="E60" t="n" s="8">
        <v>1.0</v>
      </c>
      <c r="F60" t="n" s="8">
        <v>36.0</v>
      </c>
      <c r="G60" t="s" s="8">
        <v>53</v>
      </c>
      <c r="H60" t="s" s="8">
        <v>54</v>
      </c>
      <c r="I60" t="s" s="8">
        <v>143</v>
      </c>
    </row>
    <row r="61" ht="16.0" customHeight="true">
      <c r="A61" t="n" s="7">
        <v>4.6421494E7</v>
      </c>
      <c r="B61" t="s" s="8">
        <v>56</v>
      </c>
      <c r="C61" t="n" s="8">
        <f>IF(false,"120921947", "120921947")</f>
      </c>
      <c r="D61" t="s" s="8">
        <v>60</v>
      </c>
      <c r="E61" t="n" s="8">
        <v>1.0</v>
      </c>
      <c r="F61" t="n" s="8">
        <v>224.0</v>
      </c>
      <c r="G61" t="s" s="8">
        <v>61</v>
      </c>
      <c r="H61" t="s" s="8">
        <v>54</v>
      </c>
      <c r="I61" t="s" s="8">
        <v>144</v>
      </c>
    </row>
    <row r="62" ht="16.0" customHeight="true">
      <c r="A62" t="n" s="7">
        <v>4.6339371E7</v>
      </c>
      <c r="B62" t="s" s="8">
        <v>56</v>
      </c>
      <c r="C62" t="n" s="8">
        <f>IF(false,"120922641", "120922641")</f>
      </c>
      <c r="D62" t="s" s="8">
        <v>145</v>
      </c>
      <c r="E62" t="n" s="8">
        <v>3.0</v>
      </c>
      <c r="F62" t="n" s="8">
        <v>153.0</v>
      </c>
      <c r="G62" t="s" s="8">
        <v>53</v>
      </c>
      <c r="H62" t="s" s="8">
        <v>54</v>
      </c>
      <c r="I62" t="s" s="8">
        <v>146</v>
      </c>
    </row>
    <row r="63" ht="16.0" customHeight="true">
      <c r="A63" t="n" s="7">
        <v>4.6258962E7</v>
      </c>
      <c r="B63" t="s" s="8">
        <v>72</v>
      </c>
      <c r="C63" t="n" s="8">
        <f>IF(false,"120922594", "120922594")</f>
      </c>
      <c r="D63" t="s" s="8">
        <v>147</v>
      </c>
      <c r="E63" t="n" s="8">
        <v>1.0</v>
      </c>
      <c r="F63" t="n" s="8">
        <v>183.0</v>
      </c>
      <c r="G63" t="s" s="8">
        <v>53</v>
      </c>
      <c r="H63" t="s" s="8">
        <v>54</v>
      </c>
      <c r="I63" t="s" s="8">
        <v>148</v>
      </c>
    </row>
    <row r="64" ht="16.0" customHeight="true">
      <c r="A64" t="n" s="7">
        <v>4.6316999E7</v>
      </c>
      <c r="B64" t="s" s="8">
        <v>72</v>
      </c>
      <c r="C64" t="n" s="8">
        <f>IF(false,"005-1515", "005-1515")</f>
      </c>
      <c r="D64" t="s" s="8">
        <v>77</v>
      </c>
      <c r="E64" t="n" s="8">
        <v>3.0</v>
      </c>
      <c r="F64" t="n" s="8">
        <v>570.0</v>
      </c>
      <c r="G64" t="s" s="8">
        <v>53</v>
      </c>
      <c r="H64" t="s" s="8">
        <v>54</v>
      </c>
      <c r="I64" t="s" s="8">
        <v>149</v>
      </c>
    </row>
    <row r="65" ht="16.0" customHeight="true">
      <c r="A65" t="n" s="7">
        <v>4.6133186E7</v>
      </c>
      <c r="B65" t="s" s="8">
        <v>100</v>
      </c>
      <c r="C65" t="n" s="8">
        <f>IF(false,"002-100", "002-100")</f>
      </c>
      <c r="D65" t="s" s="8">
        <v>73</v>
      </c>
      <c r="E65" t="n" s="8">
        <v>2.0</v>
      </c>
      <c r="F65" t="n" s="8">
        <v>724.0</v>
      </c>
      <c r="G65" t="s" s="8">
        <v>53</v>
      </c>
      <c r="H65" t="s" s="8">
        <v>54</v>
      </c>
      <c r="I65" t="s" s="8">
        <v>150</v>
      </c>
    </row>
    <row r="66" ht="16.0" customHeight="true">
      <c r="A66" t="n" s="7">
        <v>4.5762205E7</v>
      </c>
      <c r="B66" t="s" s="8">
        <v>151</v>
      </c>
      <c r="C66" t="n" s="8">
        <f>IF(false,"01-003884", "01-003884")</f>
      </c>
      <c r="D66" t="s" s="8">
        <v>86</v>
      </c>
      <c r="E66" t="n" s="8">
        <v>3.0</v>
      </c>
      <c r="F66" t="n" s="8">
        <v>582.0</v>
      </c>
      <c r="G66" t="s" s="8">
        <v>53</v>
      </c>
      <c r="H66" t="s" s="8">
        <v>54</v>
      </c>
      <c r="I66" t="s" s="8">
        <v>152</v>
      </c>
    </row>
    <row r="67" ht="16.0" customHeight="true">
      <c r="A67" t="n" s="7">
        <v>4.6350702E7</v>
      </c>
      <c r="B67" t="s" s="8">
        <v>56</v>
      </c>
      <c r="C67" t="n" s="8">
        <f>IF(false,"005-1515", "005-1515")</f>
      </c>
      <c r="D67" t="s" s="8">
        <v>77</v>
      </c>
      <c r="E67" t="n" s="8">
        <v>5.0</v>
      </c>
      <c r="F67" t="n" s="8">
        <v>60.0</v>
      </c>
      <c r="G67" t="s" s="8">
        <v>53</v>
      </c>
      <c r="H67" t="s" s="8">
        <v>54</v>
      </c>
      <c r="I67" t="s" s="8">
        <v>153</v>
      </c>
    </row>
    <row r="68" ht="16.0" customHeight="true">
      <c r="A68" t="n" s="7">
        <v>4.5831426E7</v>
      </c>
      <c r="B68" t="s" s="8">
        <v>109</v>
      </c>
      <c r="C68" t="n" s="8">
        <f>IF(false,"01-004211", "01-004211")</f>
      </c>
      <c r="D68" t="s" s="8">
        <v>154</v>
      </c>
      <c r="E68" t="n" s="8">
        <v>4.0</v>
      </c>
      <c r="F68" t="n" s="8">
        <v>1592.0</v>
      </c>
      <c r="G68" t="s" s="8">
        <v>53</v>
      </c>
      <c r="H68" t="s" s="8">
        <v>54</v>
      </c>
      <c r="I68" t="s" s="8">
        <v>155</v>
      </c>
    </row>
    <row r="69" ht="16.0" customHeight="true">
      <c r="A69" t="n" s="7">
        <v>4.6330026E7</v>
      </c>
      <c r="B69" t="s" s="8">
        <v>72</v>
      </c>
      <c r="C69" t="n" s="8">
        <f>IF(false,"120921791", "120921791")</f>
      </c>
      <c r="D69" t="s" s="8">
        <v>156</v>
      </c>
      <c r="E69" t="n" s="8">
        <v>2.0</v>
      </c>
      <c r="F69" t="n" s="8">
        <v>526.0</v>
      </c>
      <c r="G69" t="s" s="8">
        <v>58</v>
      </c>
      <c r="H69" t="s" s="8">
        <v>54</v>
      </c>
      <c r="I69" t="s" s="8">
        <v>157</v>
      </c>
    </row>
    <row r="70" ht="16.0" customHeight="true">
      <c r="A70" t="n" s="7">
        <v>4.6263992E7</v>
      </c>
      <c r="B70" t="s" s="8">
        <v>72</v>
      </c>
      <c r="C70" t="n" s="8">
        <f>IF(false,"002-101", "002-101")</f>
      </c>
      <c r="D70" t="s" s="8">
        <v>101</v>
      </c>
      <c r="E70" t="n" s="8">
        <v>2.0</v>
      </c>
      <c r="F70" t="n" s="8">
        <v>716.0</v>
      </c>
      <c r="G70" t="s" s="8">
        <v>53</v>
      </c>
      <c r="H70" t="s" s="8">
        <v>54</v>
      </c>
      <c r="I70" t="s" s="8">
        <v>158</v>
      </c>
    </row>
    <row r="71" ht="16.0" customHeight="true">
      <c r="A71" t="n" s="7">
        <v>4.633307E7</v>
      </c>
      <c r="B71" t="s" s="8">
        <v>72</v>
      </c>
      <c r="C71" t="n" s="8">
        <f>IF(false,"01-003884", "01-003884")</f>
      </c>
      <c r="D71" t="s" s="8">
        <v>86</v>
      </c>
      <c r="E71" t="n" s="8">
        <v>3.0</v>
      </c>
      <c r="F71" t="n" s="8">
        <v>552.0</v>
      </c>
      <c r="G71" t="s" s="8">
        <v>53</v>
      </c>
      <c r="H71" t="s" s="8">
        <v>54</v>
      </c>
      <c r="I71" t="s" s="8">
        <v>159</v>
      </c>
    </row>
    <row r="72" ht="16.0" customHeight="true">
      <c r="A72" t="n" s="7">
        <v>4.6263992E7</v>
      </c>
      <c r="B72" t="s" s="8">
        <v>72</v>
      </c>
      <c r="C72" t="n" s="8">
        <f>IF(false,"002-101", "002-101")</f>
      </c>
      <c r="D72" t="s" s="8">
        <v>101</v>
      </c>
      <c r="E72" t="n" s="8">
        <v>2.0</v>
      </c>
      <c r="F72" t="n" s="8">
        <v>1384.0</v>
      </c>
      <c r="G72" t="s" s="8">
        <v>58</v>
      </c>
      <c r="H72" t="s" s="8">
        <v>54</v>
      </c>
      <c r="I72" t="s" s="8">
        <v>160</v>
      </c>
    </row>
    <row r="73" ht="16.0" customHeight="true">
      <c r="A73" t="n" s="7">
        <v>4.6333447E7</v>
      </c>
      <c r="B73" t="s" s="8">
        <v>72</v>
      </c>
      <c r="C73" t="n" s="8">
        <f>IF(false,"005-1515", "005-1515")</f>
      </c>
      <c r="D73" t="s" s="8">
        <v>77</v>
      </c>
      <c r="E73" t="n" s="8">
        <v>2.0</v>
      </c>
      <c r="F73" t="n" s="8">
        <v>382.0</v>
      </c>
      <c r="G73" t="s" s="8">
        <v>53</v>
      </c>
      <c r="H73" t="s" s="8">
        <v>54</v>
      </c>
      <c r="I73" t="s" s="8">
        <v>161</v>
      </c>
    </row>
    <row r="74" ht="16.0" customHeight="true">
      <c r="A74" t="n" s="7">
        <v>4.6333447E7</v>
      </c>
      <c r="B74" t="s" s="8">
        <v>72</v>
      </c>
      <c r="C74" t="n" s="8">
        <f>IF(false,"005-1515", "005-1515")</f>
      </c>
      <c r="D74" t="s" s="8">
        <v>77</v>
      </c>
      <c r="E74" t="n" s="8">
        <v>2.0</v>
      </c>
      <c r="F74" t="n" s="8">
        <v>146.0</v>
      </c>
      <c r="G74" t="s" s="8">
        <v>61</v>
      </c>
      <c r="H74" t="s" s="8">
        <v>54</v>
      </c>
      <c r="I74" t="s" s="8">
        <v>162</v>
      </c>
    </row>
    <row r="75" ht="16.0" customHeight="true">
      <c r="A75" t="n" s="7">
        <v>4.6349994E7</v>
      </c>
      <c r="B75" t="s" s="8">
        <v>56</v>
      </c>
      <c r="C75" t="n" s="8">
        <f>IF(false,"120921727", "120921727")</f>
      </c>
      <c r="D75" t="s" s="8">
        <v>163</v>
      </c>
      <c r="E75" t="n" s="8">
        <v>1.0</v>
      </c>
      <c r="F75" t="n" s="8">
        <v>92.0</v>
      </c>
      <c r="G75" t="s" s="8">
        <v>53</v>
      </c>
      <c r="H75" t="s" s="8">
        <v>54</v>
      </c>
      <c r="I75" t="s" s="8">
        <v>164</v>
      </c>
    </row>
    <row r="76" ht="16.0" customHeight="true">
      <c r="A76" t="n" s="7">
        <v>4.5722593E7</v>
      </c>
      <c r="B76" t="s" s="8">
        <v>151</v>
      </c>
      <c r="C76" t="n" s="8">
        <f>IF(false,"120921545", "120921545")</f>
      </c>
      <c r="D76" t="s" s="8">
        <v>165</v>
      </c>
      <c r="E76" t="n" s="8">
        <v>4.0</v>
      </c>
      <c r="F76" t="n" s="8">
        <v>580.0</v>
      </c>
      <c r="G76" t="s" s="8">
        <v>53</v>
      </c>
      <c r="H76" t="s" s="8">
        <v>54</v>
      </c>
      <c r="I76" t="s" s="8">
        <v>166</v>
      </c>
    </row>
    <row r="77" ht="16.0" customHeight="true">
      <c r="A77" t="n" s="7">
        <v>4.5722593E7</v>
      </c>
      <c r="B77" t="s" s="8">
        <v>151</v>
      </c>
      <c r="C77" t="n" s="8">
        <f>IF(false,"120921544", "120921544")</f>
      </c>
      <c r="D77" t="s" s="8">
        <v>90</v>
      </c>
      <c r="E77" t="n" s="8">
        <v>3.0</v>
      </c>
      <c r="F77" t="n" s="8">
        <v>420.0</v>
      </c>
      <c r="G77" t="s" s="8">
        <v>53</v>
      </c>
      <c r="H77" t="s" s="8">
        <v>54</v>
      </c>
      <c r="I77" t="s" s="8">
        <v>166</v>
      </c>
    </row>
    <row r="78" ht="16.0" customHeight="true">
      <c r="A78" t="n" s="7">
        <v>4.569483E7</v>
      </c>
      <c r="B78" t="s" s="8">
        <v>151</v>
      </c>
      <c r="C78" t="n" s="8">
        <f>IF(false,"005-1250", "005-1250")</f>
      </c>
      <c r="D78" t="s" s="8">
        <v>167</v>
      </c>
      <c r="E78" t="n" s="8">
        <v>2.0</v>
      </c>
      <c r="F78" t="n" s="8">
        <v>498.0</v>
      </c>
      <c r="G78" t="s" s="8">
        <v>53</v>
      </c>
      <c r="H78" t="s" s="8">
        <v>54</v>
      </c>
      <c r="I78" t="s" s="8">
        <v>168</v>
      </c>
    </row>
    <row r="79" ht="16.0" customHeight="true">
      <c r="A79" t="n" s="7">
        <v>4.6329393E7</v>
      </c>
      <c r="B79" t="s" s="8">
        <v>72</v>
      </c>
      <c r="C79" t="n" s="8">
        <f>IF(false,"005-1513", "005-1513")</f>
      </c>
      <c r="D79" t="s" s="8">
        <v>79</v>
      </c>
      <c r="E79" t="n" s="8">
        <v>1.0</v>
      </c>
      <c r="F79" t="n" s="8">
        <v>196.0</v>
      </c>
      <c r="G79" t="s" s="8">
        <v>53</v>
      </c>
      <c r="H79" t="s" s="8">
        <v>54</v>
      </c>
      <c r="I79" t="s" s="8">
        <v>169</v>
      </c>
    </row>
    <row r="80" ht="16.0" customHeight="true">
      <c r="A80" t="n" s="7">
        <v>4.6294969E7</v>
      </c>
      <c r="B80" t="s" s="8">
        <v>72</v>
      </c>
      <c r="C80" t="n" s="8">
        <f>IF(false,"005-1515", "005-1515")</f>
      </c>
      <c r="D80" t="s" s="8">
        <v>77</v>
      </c>
      <c r="E80" t="n" s="8">
        <v>2.0</v>
      </c>
      <c r="F80" t="n" s="8">
        <v>378.0</v>
      </c>
      <c r="G80" t="s" s="8">
        <v>53</v>
      </c>
      <c r="H80" t="s" s="8">
        <v>54</v>
      </c>
      <c r="I80" t="s" s="8">
        <v>170</v>
      </c>
    </row>
    <row r="81" ht="16.0" customHeight="true">
      <c r="A81" t="n" s="7">
        <v>4.6303772E7</v>
      </c>
      <c r="B81" t="s" s="8">
        <v>72</v>
      </c>
      <c r="C81" t="n" s="8">
        <f>IF(false,"01-003884", "01-003884")</f>
      </c>
      <c r="D81" t="s" s="8">
        <v>86</v>
      </c>
      <c r="E81" t="n" s="8">
        <v>2.0</v>
      </c>
      <c r="F81" t="n" s="8">
        <v>388.0</v>
      </c>
      <c r="G81" t="s" s="8">
        <v>53</v>
      </c>
      <c r="H81" t="s" s="8">
        <v>54</v>
      </c>
      <c r="I81" t="s" s="8">
        <v>171</v>
      </c>
    </row>
    <row r="82" ht="16.0" customHeight="true">
      <c r="A82" t="n" s="7">
        <v>4.6245897E7</v>
      </c>
      <c r="B82" t="s" s="8">
        <v>72</v>
      </c>
      <c r="C82" t="n" s="8">
        <f>IF(false,"005-1513", "005-1513")</f>
      </c>
      <c r="D82" t="s" s="8">
        <v>79</v>
      </c>
      <c r="E82" t="n" s="8">
        <v>1.0</v>
      </c>
      <c r="F82" t="n" s="8">
        <v>100.0</v>
      </c>
      <c r="G82" t="s" s="8">
        <v>53</v>
      </c>
      <c r="H82" t="s" s="8">
        <v>54</v>
      </c>
      <c r="I82" t="s" s="8">
        <v>172</v>
      </c>
    </row>
    <row r="83" ht="16.0" customHeight="true">
      <c r="A83" t="n" s="7">
        <v>4.6313402E7</v>
      </c>
      <c r="B83" t="s" s="8">
        <v>72</v>
      </c>
      <c r="C83" t="n" s="8">
        <f>IF(false,"01-003884", "01-003884")</f>
      </c>
      <c r="D83" t="s" s="8">
        <v>86</v>
      </c>
      <c r="E83" t="n" s="8">
        <v>1.0</v>
      </c>
      <c r="F83" t="n" s="8">
        <v>196.0</v>
      </c>
      <c r="G83" t="s" s="8">
        <v>53</v>
      </c>
      <c r="H83" t="s" s="8">
        <v>54</v>
      </c>
      <c r="I83" t="s" s="8">
        <v>173</v>
      </c>
    </row>
    <row r="84" ht="16.0" customHeight="true">
      <c r="A84" t="n" s="7">
        <v>4.6128343E7</v>
      </c>
      <c r="B84" t="s" s="8">
        <v>100</v>
      </c>
      <c r="C84" t="n" s="8">
        <f>IF(false,"120921544", "120921544")</f>
      </c>
      <c r="D84" t="s" s="8">
        <v>90</v>
      </c>
      <c r="E84" t="n" s="8">
        <v>1.0</v>
      </c>
      <c r="F84" t="n" s="8">
        <v>168.0</v>
      </c>
      <c r="G84" t="s" s="8">
        <v>53</v>
      </c>
      <c r="H84" t="s" s="8">
        <v>50</v>
      </c>
      <c r="I84" t="s" s="8">
        <v>174</v>
      </c>
    </row>
    <row r="85" ht="16.0" customHeight="true">
      <c r="A85" t="n" s="7">
        <v>4.6472871E7</v>
      </c>
      <c r="B85" t="s" s="8">
        <v>54</v>
      </c>
      <c r="C85" t="n" s="8">
        <f>IF(false,"120922733", "120922733")</f>
      </c>
      <c r="D85" t="s" s="8">
        <v>175</v>
      </c>
      <c r="E85" t="n" s="8">
        <v>1.0</v>
      </c>
      <c r="F85" t="n" s="8">
        <v>107.0</v>
      </c>
      <c r="G85" t="s" s="8">
        <v>58</v>
      </c>
      <c r="H85" t="s" s="8">
        <v>50</v>
      </c>
      <c r="I85" t="s" s="8">
        <v>176</v>
      </c>
    </row>
    <row r="86" ht="16.0" customHeight="true">
      <c r="A86" t="n" s="7">
        <v>4.6477846E7</v>
      </c>
      <c r="B86" t="s" s="8">
        <v>54</v>
      </c>
      <c r="C86" t="n" s="8">
        <f>IF(false,"005-1515", "005-1515")</f>
      </c>
      <c r="D86" t="s" s="8">
        <v>77</v>
      </c>
      <c r="E86" t="n" s="8">
        <v>1.0</v>
      </c>
      <c r="F86" t="n" s="8">
        <v>865.0</v>
      </c>
      <c r="G86" t="s" s="8">
        <v>61</v>
      </c>
      <c r="H86" t="s" s="8">
        <v>50</v>
      </c>
      <c r="I86" t="s" s="8">
        <v>177</v>
      </c>
    </row>
    <row r="87" ht="16.0" customHeight="true">
      <c r="A87" t="n" s="7">
        <v>4.644158E7</v>
      </c>
      <c r="B87" t="s" s="8">
        <v>56</v>
      </c>
      <c r="C87" t="n" s="8">
        <f>IF(false,"120921791", "120921791")</f>
      </c>
      <c r="D87" t="s" s="8">
        <v>156</v>
      </c>
      <c r="E87" t="n" s="8">
        <v>1.0</v>
      </c>
      <c r="F87" t="n" s="8">
        <v>1132.0</v>
      </c>
      <c r="G87" t="s" s="8">
        <v>61</v>
      </c>
      <c r="H87" t="s" s="8">
        <v>50</v>
      </c>
      <c r="I87" t="s" s="8">
        <v>178</v>
      </c>
    </row>
    <row r="88" ht="16.0" customHeight="true">
      <c r="A88" t="n" s="7">
        <v>4.6511411E7</v>
      </c>
      <c r="B88" t="s" s="8">
        <v>54</v>
      </c>
      <c r="C88" t="n" s="8">
        <f>IF(false,"120921943", "120921943")</f>
      </c>
      <c r="D88" t="s" s="8">
        <v>179</v>
      </c>
      <c r="E88" t="n" s="8">
        <v>1.0</v>
      </c>
      <c r="F88" t="n" s="8">
        <v>317.0</v>
      </c>
      <c r="G88" t="s" s="8">
        <v>61</v>
      </c>
      <c r="H88" t="s" s="8">
        <v>50</v>
      </c>
      <c r="I88" t="s" s="8">
        <v>180</v>
      </c>
    </row>
    <row r="89" ht="16.0" customHeight="true">
      <c r="A89" t="n" s="7">
        <v>4.6475161E7</v>
      </c>
      <c r="B89" t="s" s="8">
        <v>54</v>
      </c>
      <c r="C89" t="n" s="8">
        <f>IF(false,"120921904", "120921904")</f>
      </c>
      <c r="D89" t="s" s="8">
        <v>181</v>
      </c>
      <c r="E89" t="n" s="8">
        <v>1.0</v>
      </c>
      <c r="F89" t="n" s="8">
        <v>602.0</v>
      </c>
      <c r="G89" t="s" s="8">
        <v>61</v>
      </c>
      <c r="H89" t="s" s="8">
        <v>50</v>
      </c>
      <c r="I89" t="s" s="8">
        <v>182</v>
      </c>
    </row>
    <row r="90" ht="16.0" customHeight="true">
      <c r="A90" t="n" s="7">
        <v>4.644158E7</v>
      </c>
      <c r="B90" t="s" s="8">
        <v>56</v>
      </c>
      <c r="C90" t="n" s="8">
        <f>IF(false,"120921791", "120921791")</f>
      </c>
      <c r="D90" t="s" s="8">
        <v>156</v>
      </c>
      <c r="E90" t="n" s="8">
        <v>1.0</v>
      </c>
      <c r="F90" t="n" s="8">
        <v>31.0</v>
      </c>
      <c r="G90" t="s" s="8">
        <v>53</v>
      </c>
      <c r="H90" t="s" s="8">
        <v>50</v>
      </c>
      <c r="I90" t="s" s="8">
        <v>183</v>
      </c>
    </row>
    <row r="91" ht="16.0" customHeight="true">
      <c r="A91" t="n" s="7">
        <v>4.6451323E7</v>
      </c>
      <c r="B91" t="s" s="8">
        <v>56</v>
      </c>
      <c r="C91" t="n" s="8">
        <f>IF(false,"120922351", "120922351")</f>
      </c>
      <c r="D91" t="s" s="8">
        <v>184</v>
      </c>
      <c r="E91" t="n" s="8">
        <v>1.0</v>
      </c>
      <c r="F91" t="n" s="8">
        <v>277.0</v>
      </c>
      <c r="G91" t="s" s="8">
        <v>61</v>
      </c>
      <c r="H91" t="s" s="8">
        <v>50</v>
      </c>
      <c r="I91" t="s" s="8">
        <v>185</v>
      </c>
    </row>
    <row r="92" ht="16.0" customHeight="true">
      <c r="A92" t="n" s="7">
        <v>4.6325493E7</v>
      </c>
      <c r="B92" t="s" s="8">
        <v>72</v>
      </c>
      <c r="C92" t="n" s="8">
        <f>IF(false,"01-003810", "01-003810")</f>
      </c>
      <c r="D92" t="s" s="8">
        <v>186</v>
      </c>
      <c r="E92" t="n" s="8">
        <v>2.0</v>
      </c>
      <c r="F92" t="n" s="8">
        <v>206.0</v>
      </c>
      <c r="G92" t="s" s="8">
        <v>53</v>
      </c>
      <c r="H92" t="s" s="8">
        <v>50</v>
      </c>
      <c r="I92" t="s" s="8">
        <v>187</v>
      </c>
    </row>
    <row r="93" ht="16.0" customHeight="true">
      <c r="A93" t="n" s="7">
        <v>4.6325493E7</v>
      </c>
      <c r="B93" t="s" s="8">
        <v>72</v>
      </c>
      <c r="C93" t="n" s="8">
        <f>IF(false,"000-631", "000-631")</f>
      </c>
      <c r="D93" t="s" s="8">
        <v>140</v>
      </c>
      <c r="E93" t="n" s="8">
        <v>2.0</v>
      </c>
      <c r="F93" t="n" s="8">
        <v>202.0</v>
      </c>
      <c r="G93" t="s" s="8">
        <v>53</v>
      </c>
      <c r="H93" t="s" s="8">
        <v>50</v>
      </c>
      <c r="I93" t="s" s="8">
        <v>187</v>
      </c>
    </row>
    <row r="94" ht="16.0" customHeight="true">
      <c r="A94" t="n" s="7">
        <v>4.644264E7</v>
      </c>
      <c r="B94" t="s" s="8">
        <v>56</v>
      </c>
      <c r="C94" t="n" s="8">
        <f>IF(false,"120922789", "120922789")</f>
      </c>
      <c r="D94" t="s" s="8">
        <v>188</v>
      </c>
      <c r="E94" t="n" s="8">
        <v>1.0</v>
      </c>
      <c r="F94" t="n" s="8">
        <v>50.0</v>
      </c>
      <c r="G94" t="s" s="8">
        <v>53</v>
      </c>
      <c r="H94" t="s" s="8">
        <v>50</v>
      </c>
      <c r="I94" t="s" s="8">
        <v>189</v>
      </c>
    </row>
    <row r="95" ht="16.0" customHeight="true">
      <c r="A95" t="n" s="7">
        <v>4.644264E7</v>
      </c>
      <c r="B95" t="s" s="8">
        <v>56</v>
      </c>
      <c r="C95" t="n" s="8">
        <f>IF(false,"120922792", "120922792")</f>
      </c>
      <c r="D95" t="s" s="8">
        <v>190</v>
      </c>
      <c r="E95" t="n" s="8">
        <v>1.0</v>
      </c>
      <c r="F95" t="n" s="8">
        <v>45.0</v>
      </c>
      <c r="G95" t="s" s="8">
        <v>53</v>
      </c>
      <c r="H95" t="s" s="8">
        <v>50</v>
      </c>
      <c r="I95" t="s" s="8">
        <v>189</v>
      </c>
    </row>
    <row r="96" ht="16.0" customHeight="true">
      <c r="A96" t="n" s="7">
        <v>4.6336198E7</v>
      </c>
      <c r="B96" t="s" s="8">
        <v>72</v>
      </c>
      <c r="C96" t="n" s="8">
        <f>IF(false,"120921569", "120921569")</f>
      </c>
      <c r="D96" t="s" s="8">
        <v>191</v>
      </c>
      <c r="E96" t="n" s="8">
        <v>1.0</v>
      </c>
      <c r="F96" t="n" s="8">
        <v>169.0</v>
      </c>
      <c r="G96" t="s" s="8">
        <v>53</v>
      </c>
      <c r="H96" t="s" s="8">
        <v>50</v>
      </c>
      <c r="I96" t="s" s="8">
        <v>192</v>
      </c>
    </row>
    <row r="97" ht="16.0" customHeight="true">
      <c r="A97" t="n" s="7">
        <v>4.6323299E7</v>
      </c>
      <c r="B97" t="s" s="8">
        <v>72</v>
      </c>
      <c r="C97" t="n" s="8">
        <f>IF(false,"000-631", "000-631")</f>
      </c>
      <c r="D97" t="s" s="8">
        <v>140</v>
      </c>
      <c r="E97" t="n" s="8">
        <v>1.0</v>
      </c>
      <c r="F97" t="n" s="8">
        <v>76.0</v>
      </c>
      <c r="G97" t="s" s="8">
        <v>53</v>
      </c>
      <c r="H97" t="s" s="8">
        <v>50</v>
      </c>
      <c r="I97" t="s" s="8">
        <v>193</v>
      </c>
    </row>
    <row r="98" ht="16.0" customHeight="true">
      <c r="A98" t="n" s="7">
        <v>4.6354589E7</v>
      </c>
      <c r="B98" t="s" s="8">
        <v>56</v>
      </c>
      <c r="C98" t="n" s="8">
        <f>IF(false,"000-631", "000-631")</f>
      </c>
      <c r="D98" t="s" s="8">
        <v>140</v>
      </c>
      <c r="E98" t="n" s="8">
        <v>6.0</v>
      </c>
      <c r="F98" t="n" s="8">
        <v>546.0</v>
      </c>
      <c r="G98" t="s" s="8">
        <v>53</v>
      </c>
      <c r="H98" t="s" s="8">
        <v>50</v>
      </c>
      <c r="I98" t="s" s="8">
        <v>194</v>
      </c>
    </row>
    <row r="99" ht="16.0" customHeight="true">
      <c r="A99" t="n" s="7">
        <v>4.6325636E7</v>
      </c>
      <c r="B99" t="s" s="8">
        <v>72</v>
      </c>
      <c r="C99" t="n" s="8">
        <f>IF(false,"005-1515", "005-1515")</f>
      </c>
      <c r="D99" t="s" s="8">
        <v>77</v>
      </c>
      <c r="E99" t="n" s="8">
        <v>2.0</v>
      </c>
      <c r="F99" t="n" s="8">
        <v>382.0</v>
      </c>
      <c r="G99" t="s" s="8">
        <v>53</v>
      </c>
      <c r="H99" t="s" s="8">
        <v>50</v>
      </c>
      <c r="I99" t="s" s="8">
        <v>195</v>
      </c>
    </row>
    <row r="100" ht="16.0" customHeight="true">
      <c r="A100" t="n" s="7">
        <v>4.6325636E7</v>
      </c>
      <c r="B100" t="s" s="8">
        <v>72</v>
      </c>
      <c r="C100" t="n" s="8">
        <f>IF(false,"120921853", "120921853")</f>
      </c>
      <c r="D100" t="s" s="8">
        <v>196</v>
      </c>
      <c r="E100" t="n" s="8">
        <v>2.0</v>
      </c>
      <c r="F100" t="n" s="8">
        <v>362.0</v>
      </c>
      <c r="G100" t="s" s="8">
        <v>53</v>
      </c>
      <c r="H100" t="s" s="8">
        <v>50</v>
      </c>
      <c r="I100" t="s" s="8">
        <v>195</v>
      </c>
    </row>
    <row r="101" ht="16.0" customHeight="true">
      <c r="A101" t="n" s="7">
        <v>4.6332278E7</v>
      </c>
      <c r="B101" t="s" s="8">
        <v>72</v>
      </c>
      <c r="C101" t="n" s="8">
        <f>IF(false,"120921439", "120921439")</f>
      </c>
      <c r="D101" t="s" s="8">
        <v>67</v>
      </c>
      <c r="E101" t="n" s="8">
        <v>1.0</v>
      </c>
      <c r="F101" t="n" s="8">
        <v>148.0</v>
      </c>
      <c r="G101" t="s" s="8">
        <v>58</v>
      </c>
      <c r="H101" t="s" s="8">
        <v>50</v>
      </c>
      <c r="I101" t="s" s="8">
        <v>197</v>
      </c>
    </row>
    <row r="102" ht="16.0" customHeight="true">
      <c r="A102" t="n" s="7">
        <v>4.6529513E7</v>
      </c>
      <c r="B102" t="s" s="8">
        <v>54</v>
      </c>
      <c r="C102" t="n" s="8">
        <f>IF(false,"120921544", "120921544")</f>
      </c>
      <c r="D102" t="s" s="8">
        <v>90</v>
      </c>
      <c r="E102" t="n" s="8">
        <v>1.0</v>
      </c>
      <c r="F102" t="n" s="8">
        <v>165.0</v>
      </c>
      <c r="G102" t="s" s="8">
        <v>58</v>
      </c>
      <c r="H102" t="s" s="8">
        <v>50</v>
      </c>
      <c r="I102" t="s" s="8">
        <v>198</v>
      </c>
    </row>
    <row r="103" ht="16.0" customHeight="true">
      <c r="A103" t="n" s="7">
        <v>4.6308569E7</v>
      </c>
      <c r="B103" t="s" s="8">
        <v>72</v>
      </c>
      <c r="C103" t="n" s="8">
        <f>IF(false,"120922903", "120922903")</f>
      </c>
      <c r="D103" t="s" s="8">
        <v>199</v>
      </c>
      <c r="E103" t="n" s="8">
        <v>1.0</v>
      </c>
      <c r="F103" t="n" s="8">
        <v>104.0</v>
      </c>
      <c r="G103" t="s" s="8">
        <v>53</v>
      </c>
      <c r="H103" t="s" s="8">
        <v>50</v>
      </c>
      <c r="I103" t="s" s="8">
        <v>200</v>
      </c>
    </row>
    <row r="104" ht="16.0" customHeight="true">
      <c r="A104" t="n" s="7">
        <v>4.6341378E7</v>
      </c>
      <c r="B104" t="s" s="8">
        <v>56</v>
      </c>
      <c r="C104" t="n" s="8">
        <f>IF(false,"120922641", "120922641")</f>
      </c>
      <c r="D104" t="s" s="8">
        <v>145</v>
      </c>
      <c r="E104" t="n" s="8">
        <v>1.0</v>
      </c>
      <c r="F104" t="n" s="8">
        <v>51.0</v>
      </c>
      <c r="G104" t="s" s="8">
        <v>53</v>
      </c>
      <c r="H104" t="s" s="8">
        <v>50</v>
      </c>
      <c r="I104" t="s" s="8">
        <v>201</v>
      </c>
    </row>
    <row r="105" ht="16.0" customHeight="true">
      <c r="A105" t="n" s="7">
        <v>4.6351535E7</v>
      </c>
      <c r="B105" t="s" s="8">
        <v>56</v>
      </c>
      <c r="C105" t="n" s="8">
        <f>IF(false,"000-631", "000-631")</f>
      </c>
      <c r="D105" t="s" s="8">
        <v>140</v>
      </c>
      <c r="E105" t="n" s="8">
        <v>2.0</v>
      </c>
      <c r="F105" t="n" s="8">
        <v>152.0</v>
      </c>
      <c r="G105" t="s" s="8">
        <v>53</v>
      </c>
      <c r="H105" t="s" s="8">
        <v>50</v>
      </c>
      <c r="I105" t="s" s="8">
        <v>202</v>
      </c>
    </row>
    <row r="106" ht="16.0" customHeight="true">
      <c r="A106" t="n" s="7">
        <v>4.6335554E7</v>
      </c>
      <c r="B106" t="s" s="8">
        <v>72</v>
      </c>
      <c r="C106" t="n" s="8">
        <f>IF(false,"005-1111", "005-1111")</f>
      </c>
      <c r="D106" t="s" s="8">
        <v>203</v>
      </c>
      <c r="E106" t="n" s="8">
        <v>1.0</v>
      </c>
      <c r="F106" t="n" s="8">
        <v>366.0</v>
      </c>
      <c r="G106" t="s" s="8">
        <v>61</v>
      </c>
      <c r="H106" t="s" s="8">
        <v>50</v>
      </c>
      <c r="I106" t="s" s="8">
        <v>204</v>
      </c>
    </row>
    <row r="107" ht="16.0" customHeight="true">
      <c r="A107" t="n" s="7">
        <v>4.6351535E7</v>
      </c>
      <c r="B107" t="s" s="8">
        <v>56</v>
      </c>
      <c r="C107" t="n" s="8">
        <f>IF(false,"000-631", "000-631")</f>
      </c>
      <c r="D107" t="s" s="8">
        <v>140</v>
      </c>
      <c r="E107" t="n" s="8">
        <v>2.0</v>
      </c>
      <c r="F107" t="n" s="8">
        <v>40.0</v>
      </c>
      <c r="G107" t="s" s="8">
        <v>58</v>
      </c>
      <c r="H107" t="s" s="8">
        <v>50</v>
      </c>
      <c r="I107" t="s" s="8">
        <v>205</v>
      </c>
    </row>
    <row r="108" ht="16.0" customHeight="true">
      <c r="A108" t="n" s="7">
        <v>4.6462403E7</v>
      </c>
      <c r="B108" t="s" s="8">
        <v>54</v>
      </c>
      <c r="C108" t="n" s="8">
        <f>IF(false,"120922209", "120922209")</f>
      </c>
      <c r="D108" t="s" s="8">
        <v>206</v>
      </c>
      <c r="E108" t="n" s="8">
        <v>1.0</v>
      </c>
      <c r="F108" t="n" s="8">
        <v>440.0</v>
      </c>
      <c r="G108" t="s" s="8">
        <v>61</v>
      </c>
      <c r="H108" t="s" s="8">
        <v>50</v>
      </c>
      <c r="I108" t="s" s="8">
        <v>207</v>
      </c>
    </row>
    <row r="109" ht="16.0" customHeight="true">
      <c r="A109" t="n" s="7">
        <v>4.6331662E7</v>
      </c>
      <c r="B109" t="s" s="8">
        <v>72</v>
      </c>
      <c r="C109" t="n" s="8">
        <f>IF(false,"120922164", "120922164")</f>
      </c>
      <c r="D109" t="s" s="8">
        <v>208</v>
      </c>
      <c r="E109" t="n" s="8">
        <v>1.0</v>
      </c>
      <c r="F109" t="n" s="8">
        <v>197.0</v>
      </c>
      <c r="G109" t="s" s="8">
        <v>53</v>
      </c>
      <c r="H109" t="s" s="8">
        <v>50</v>
      </c>
      <c r="I109" t="s" s="8">
        <v>209</v>
      </c>
    </row>
    <row r="110" ht="16.0" customHeight="true">
      <c r="A110" t="n" s="7">
        <v>4.6525381E7</v>
      </c>
      <c r="B110" t="s" s="8">
        <v>54</v>
      </c>
      <c r="C110" t="n" s="8">
        <f>IF(false,"120922090", "120922090")</f>
      </c>
      <c r="D110" t="s" s="8">
        <v>210</v>
      </c>
      <c r="E110" t="n" s="8">
        <v>1.0</v>
      </c>
      <c r="F110" t="n" s="8">
        <v>96.0</v>
      </c>
      <c r="G110" t="s" s="8">
        <v>61</v>
      </c>
      <c r="H110" t="s" s="8">
        <v>50</v>
      </c>
      <c r="I110" t="s" s="8">
        <v>211</v>
      </c>
    </row>
    <row r="111" ht="16.0" customHeight="true">
      <c r="A111" t="n" s="7">
        <v>4.6544355E7</v>
      </c>
      <c r="B111" t="s" s="8">
        <v>54</v>
      </c>
      <c r="C111" t="n" s="8">
        <f>IF(false,"005-1516", "005-1516")</f>
      </c>
      <c r="D111" t="s" s="8">
        <v>95</v>
      </c>
      <c r="E111" t="n" s="8">
        <v>1.0</v>
      </c>
      <c r="F111" t="n" s="8">
        <v>940.0</v>
      </c>
      <c r="G111" t="s" s="8">
        <v>61</v>
      </c>
      <c r="H111" t="s" s="8">
        <v>50</v>
      </c>
      <c r="I111" t="s" s="8">
        <v>212</v>
      </c>
    </row>
    <row r="112" ht="16.0" customHeight="true">
      <c r="A112" t="n" s="7">
        <v>4.6543312E7</v>
      </c>
      <c r="B112" t="s" s="8">
        <v>54</v>
      </c>
      <c r="C112" t="n" s="8">
        <f>IF(false,"120921947", "120921947")</f>
      </c>
      <c r="D112" t="s" s="8">
        <v>60</v>
      </c>
      <c r="E112" t="n" s="8">
        <v>1.0</v>
      </c>
      <c r="F112" t="n" s="8">
        <v>69.0</v>
      </c>
      <c r="G112" t="s" s="8">
        <v>61</v>
      </c>
      <c r="H112" t="s" s="8">
        <v>50</v>
      </c>
      <c r="I112" t="s" s="8">
        <v>213</v>
      </c>
    </row>
    <row r="113" ht="16.0" customHeight="true">
      <c r="A113" t="n" s="7">
        <v>4.6533366E7</v>
      </c>
      <c r="B113" t="s" s="8">
        <v>54</v>
      </c>
      <c r="C113" t="n" s="8">
        <f>IF(false,"005-1515", "005-1515")</f>
      </c>
      <c r="D113" t="s" s="8">
        <v>77</v>
      </c>
      <c r="E113" t="n" s="8">
        <v>2.0</v>
      </c>
      <c r="F113" t="n" s="8">
        <v>101.0</v>
      </c>
      <c r="G113" t="s" s="8">
        <v>58</v>
      </c>
      <c r="H113" t="s" s="8">
        <v>50</v>
      </c>
      <c r="I113" t="s" s="8">
        <v>214</v>
      </c>
    </row>
    <row r="114" ht="16.0" customHeight="true">
      <c r="A114" t="n" s="7">
        <v>4.6334381E7</v>
      </c>
      <c r="B114" t="s" s="8">
        <v>72</v>
      </c>
      <c r="C114" t="n" s="8">
        <f>IF(false,"01-003884", "01-003884")</f>
      </c>
      <c r="D114" t="s" s="8">
        <v>86</v>
      </c>
      <c r="E114" t="n" s="8">
        <v>3.0</v>
      </c>
      <c r="F114" t="n" s="8">
        <v>582.0</v>
      </c>
      <c r="G114" t="s" s="8">
        <v>53</v>
      </c>
      <c r="H114" t="s" s="8">
        <v>50</v>
      </c>
      <c r="I114" t="s" s="8">
        <v>215</v>
      </c>
    </row>
    <row r="115" ht="16.0" customHeight="true"/>
    <row r="116" ht="16.0" customHeight="true">
      <c r="A116" t="s" s="1">
        <v>37</v>
      </c>
      <c r="B116" s="1"/>
      <c r="C116" s="1"/>
      <c r="D116" s="1"/>
      <c r="E116" s="1"/>
      <c r="F116" t="n" s="8">
        <v>37266.0</v>
      </c>
      <c r="G116" s="2"/>
    </row>
    <row r="117" ht="16.0" customHeight="true"/>
    <row r="118" ht="16.0" customHeight="true">
      <c r="A118" t="s" s="1">
        <v>36</v>
      </c>
    </row>
    <row r="119" ht="34.0" customHeight="true">
      <c r="A119" t="s" s="9">
        <v>38</v>
      </c>
      <c r="B119" t="s" s="9">
        <v>0</v>
      </c>
      <c r="C119" t="s" s="9">
        <v>43</v>
      </c>
      <c r="D119" t="s" s="9">
        <v>1</v>
      </c>
      <c r="E119" t="s" s="9">
        <v>2</v>
      </c>
      <c r="F119" t="s" s="9">
        <v>39</v>
      </c>
      <c r="G119" t="s" s="9">
        <v>5</v>
      </c>
      <c r="H119" t="s" s="9">
        <v>3</v>
      </c>
      <c r="I119" t="s" s="9">
        <v>4</v>
      </c>
    </row>
    <row r="120" ht="16.0" customHeight="true">
      <c r="A120" t="n" s="8">
        <v>4.5806422E7</v>
      </c>
      <c r="B120" t="s" s="8">
        <v>151</v>
      </c>
      <c r="C120" t="n" s="8">
        <f>IF(false,"120922393", "120922393")</f>
      </c>
      <c r="D120" t="s" s="8">
        <v>216</v>
      </c>
      <c r="E120" t="n" s="8">
        <v>1.0</v>
      </c>
      <c r="F120" t="n" s="8">
        <v>-374.0</v>
      </c>
      <c r="G120" t="s" s="8">
        <v>217</v>
      </c>
      <c r="H120" t="s" s="8">
        <v>54</v>
      </c>
      <c r="I120" t="s" s="8">
        <v>218</v>
      </c>
    </row>
    <row r="121" ht="16.0" customHeight="true">
      <c r="A121" t="n" s="8">
        <v>4.6320516E7</v>
      </c>
      <c r="B121" t="s" s="8">
        <v>72</v>
      </c>
      <c r="C121" t="n" s="8">
        <f>IF(false,"005-1254", "005-1254")</f>
      </c>
      <c r="D121" t="s" s="8">
        <v>219</v>
      </c>
      <c r="E121" t="n" s="8">
        <v>1.0</v>
      </c>
      <c r="F121" t="n" s="8">
        <v>-38.0</v>
      </c>
      <c r="G121" t="s" s="8">
        <v>217</v>
      </c>
      <c r="H121" t="s" s="8">
        <v>50</v>
      </c>
      <c r="I121" t="s" s="8">
        <v>220</v>
      </c>
    </row>
    <row r="122" ht="16.0" customHeight="true"/>
    <row r="123" ht="16.0" customHeight="true">
      <c r="A123" t="s" s="1">
        <v>37</v>
      </c>
      <c r="F123" t="n" s="8">
        <v>-412.0</v>
      </c>
      <c r="G123" s="2"/>
      <c r="H123" s="0"/>
      <c r="I123" s="0"/>
    </row>
    <row r="124" ht="16.0" customHeight="true">
      <c r="A124" s="1"/>
      <c r="B124" s="1"/>
      <c r="C124" s="1"/>
      <c r="D124" s="1"/>
      <c r="E124" s="1"/>
      <c r="F124" s="1"/>
      <c r="G124" s="1"/>
      <c r="H124" s="1"/>
      <c r="I124" s="1"/>
    </row>
    <row r="125" ht="16.0" customHeight="true">
      <c r="A125" t="s" s="1">
        <v>40</v>
      </c>
    </row>
    <row r="126" ht="34.0" customHeight="true">
      <c r="A126" t="s" s="9">
        <v>47</v>
      </c>
      <c r="B126" t="s" s="9">
        <v>48</v>
      </c>
      <c r="C126" s="9"/>
      <c r="D126" s="9"/>
      <c r="E126" s="9"/>
      <c r="F126" t="s" s="9">
        <v>39</v>
      </c>
      <c r="G126" t="s" s="9">
        <v>5</v>
      </c>
      <c r="H126" t="s" s="9">
        <v>3</v>
      </c>
      <c r="I126" t="s" s="9">
        <v>4</v>
      </c>
    </row>
    <row r="127" ht="16.0" customHeight="true"/>
    <row r="128" ht="16.0" customHeight="true">
      <c r="A128" t="s" s="1">
        <v>37</v>
      </c>
      <c r="F128" t="n" s="8">
        <v>0.0</v>
      </c>
      <c r="G128" s="2"/>
      <c r="H128" s="0"/>
      <c r="I128" s="0"/>
    </row>
    <row r="129" ht="16.0" customHeight="true">
      <c r="A129" s="1"/>
      <c r="B129" s="1"/>
      <c r="C129" s="1"/>
      <c r="D129" s="1"/>
      <c r="E129" s="1"/>
      <c r="F129" s="1"/>
      <c r="G129" s="1"/>
      <c r="H129" s="1"/>
      <c r="I1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