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<sst xmlns="http://schemas.openxmlformats.org/spreadsheetml/2006/main" count="532" uniqueCount="130">
  <si>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</si>
  <si>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</si>
  <si>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</si>
  <si>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</si>
  <si>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</si>
  <si>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</si>
  <si>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</si>
  <si>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</si>
  <si>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</si>
  <si>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</si>
  <si>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</si>
  <si>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</si>
  <si>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</si>
  <si>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</si>
  <si>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</si>
  <si>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</si>
  <si>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</si>
  <si>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</si>
  <si>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</si>
  <si>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</si>
  <si>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</si>
  <si>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</si>
  <si>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</si>
  <si>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</si>
  <si>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</si>
  <si>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</si>
  <si>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</si>
  <si>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</si>
  <si>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</si>
  <si>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</si>
  <si>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</si>
  <si>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</si>
  <si>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</si>
  <si>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</si>
  <si>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</si>
  <si>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</si>
  <si>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</si>
  <si>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</si>
  <si>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</si>
  <si>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</si>
  <si>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</si>
  <si>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</si>
  <si>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</si>
  <si>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</si>
  <si>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</si>
  <si>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</si>
  <si>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</si>
  <si>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</si>
  <si>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</si>
  <si>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</si>
  <si>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06.08.2021</t>
  </si>
  <si>
    <t>03.08.2021</t>
  </si>
  <si>
    <t>Goo.N подгузники S (4-8 кг), 84 шт.</t>
  </si>
  <si>
    <t>Платёж покупателя</t>
  </si>
  <si>
    <t>05.08.2021</t>
  </si>
  <si>
    <t>610989a983b1f249f5d87d8f</t>
  </si>
  <si>
    <t>Goo.N трусики L (9-14 кг) 44 шт.</t>
  </si>
  <si>
    <t>61097a70dff13b71827f0574</t>
  </si>
  <si>
    <t>02.08.2021</t>
  </si>
  <si>
    <t>La'dor шампунь для волос Keratin LPP Кератиновый pH 6.0, 530 мл</t>
  </si>
  <si>
    <t>6107ce8703c37894b2468523</t>
  </si>
  <si>
    <t>YokoSun трусики Premium L (9-14 кг) 44 шт., белый</t>
  </si>
  <si>
    <t>6107a7045a39511295423964</t>
  </si>
  <si>
    <t>Satisfyer Стимулятор Curvy 1+, белый</t>
  </si>
  <si>
    <t>61071a3b954f6b4ed7fa33e7</t>
  </si>
  <si>
    <t>Гель для стирки Kao Attack Bio EX, 0.77 кг, дой-пак</t>
  </si>
  <si>
    <t>610babb18927ca705e1b8fd5</t>
  </si>
  <si>
    <t>01.08.2021</t>
  </si>
  <si>
    <t>Goo.N трусики Ultra XXL (13-25 кг) 36 шт.</t>
  </si>
  <si>
    <t>6106707683b1f26055d87d3b</t>
  </si>
  <si>
    <t>Goo.N трусики XXL (13-25 кг) 28 шт.</t>
  </si>
  <si>
    <t>04.08.2021</t>
  </si>
  <si>
    <t>Merries подгузники L (9-14 кг), 64 шт.</t>
  </si>
  <si>
    <t>610a9bc5bed21e2f34d74ab8</t>
  </si>
  <si>
    <t>610be769f988013bd1194614</t>
  </si>
  <si>
    <t>610c005c2af6cd1f87cd909d</t>
  </si>
  <si>
    <t>Optimum Nutrition L-карнитин 500 мг (60 шт.) нейтральный</t>
  </si>
  <si>
    <t>610c00eb8927cabec72933b3</t>
  </si>
  <si>
    <t>LEC Тонкая губка для мытья овощей, 1шт</t>
  </si>
  <si>
    <t>610c157632da834d6f9442ee</t>
  </si>
  <si>
    <t>30.07.2021</t>
  </si>
  <si>
    <t>Joonies трусики Premium Soft L (9-14 кг), 44 шт.</t>
  </si>
  <si>
    <t>610c1a78954f6b09e918f240</t>
  </si>
  <si>
    <t>Joonies трусики Comfort XL (12-17 кг), 38 шт.</t>
  </si>
  <si>
    <t>610c211f03c37811518026f0</t>
  </si>
  <si>
    <t>Ёkitto трусики L (9-14 кг) 44 шт.</t>
  </si>
  <si>
    <t>610c210204e9431c9ccdf66b</t>
  </si>
  <si>
    <t>Satisfyer Стимулятор Number One Air Pulse (Next Gen), розовое золото</t>
  </si>
  <si>
    <t>610c2a4a32da833d399442a6</t>
  </si>
  <si>
    <t>31.07.2021</t>
  </si>
  <si>
    <t>YokoSun трусики M (6-10 кг), 58 шт.</t>
  </si>
  <si>
    <t>610c2c187153b3be61ab5375</t>
  </si>
  <si>
    <t>610c30068927ca8d71293348</t>
  </si>
  <si>
    <t>Deoproce Snail Recovery Brightening Ampoule Сыворотка для лица на основе муцина улитки, 30 мл</t>
  </si>
  <si>
    <t>610ae4be0fe99575b25a6bed</t>
  </si>
  <si>
    <t>Satisfyer Стимулятор 2 Next Gen, rose gold/white</t>
  </si>
  <si>
    <t>610882157399012e43e0bac7</t>
  </si>
  <si>
    <t>610b716ebed21e6e8bd74a5b</t>
  </si>
  <si>
    <t>La'dor Набор бессиликоновый увлажняющий Шампунь + Кондиционер, 530мл + 530мл (10889+10612)</t>
  </si>
  <si>
    <t>610a71cdf4c0cb70c6c821e7</t>
  </si>
  <si>
    <t>Смесь Kabrita 3 GOLD для комфортного пищеварения, старше 12 месяцев, 800 г</t>
  </si>
  <si>
    <t>610b8766f4c0cb376bc821f8</t>
  </si>
  <si>
    <t>Satisfyer Стимулятор Penguin, черный/белый</t>
  </si>
  <si>
    <t>610b04ca94d527e4ccf812e2</t>
  </si>
  <si>
    <t>Гель для душа Biore Мягкая свежесть, 480 мл</t>
  </si>
  <si>
    <t>61099006f98801d9c43341ed</t>
  </si>
  <si>
    <t>610a9c017153b36398ee6200</t>
  </si>
  <si>
    <t>6109a6897153b308a394f99d</t>
  </si>
  <si>
    <t>YokoSun трусики Econom L (9-14 кг), 44 шт.</t>
  </si>
  <si>
    <t>61099f182af6cd42f1dd2ab1</t>
  </si>
  <si>
    <t>610b0fbd792ab126e7652ea1</t>
  </si>
  <si>
    <t>Зубная паста Perioe Pumping Herb, 285 г</t>
  </si>
  <si>
    <t>610bf8fc99d6ef20de02c005</t>
  </si>
  <si>
    <t>Palmbaby подгузники Ультратонкие XL (12+ кг), 44 шт.</t>
  </si>
  <si>
    <t>610b7e5b0fe99535fe5a6b5d</t>
  </si>
  <si>
    <t>Пробник MEDI-PEEL Подтягивающий крем для шеи с пептидным комплексом Naite Thread Neck Cream, 1.5 г</t>
  </si>
  <si>
    <t>610c179504e94311c6cdf71e</t>
  </si>
  <si>
    <t>YokoSun трусики Premium XL (12-20 кг) 38 шт., белый</t>
  </si>
  <si>
    <t>610b8498f98801a245ba769c</t>
  </si>
  <si>
    <t>610afd410fe9957b365a6b66</t>
  </si>
  <si>
    <t>610a6f94dbdc31348fb142a2</t>
  </si>
  <si>
    <t>6108bc8c83b1f2785dd87d62</t>
  </si>
  <si>
    <t>26.07.2021</t>
  </si>
  <si>
    <t>Jigott Collagen Healing Cream Ночной омолаживающий лечебный крем для лица с коллагеном, 100 г</t>
  </si>
  <si>
    <t>610caf0104e94338c5cdf5d0</t>
  </si>
  <si>
    <t>Ciracle салфетки для удаления черных точек Pore Control Blackhead Off Sheet, 30 шт.</t>
  </si>
  <si>
    <t>610a678503c378bcd97e31a2</t>
  </si>
  <si>
    <t>YokoSun подгузники Premium L (9-13 кг) 54 шт.</t>
  </si>
  <si>
    <t>Возврат платежа покупателя</t>
  </si>
  <si>
    <t>610c4fbe792ab14786b3e803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</si>
</sst>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52822.0</v>
      </c>
    </row>
    <row r="4" spans="1:9" s="3" customFormat="1" x14ac:dyDescent="0.2" ht="16.0" customHeight="true">
      <c r="A4" s="3" t="s">
        <v>34</v>
      </c>
      <c r="B4" s="10" t="n">
        <v>52447.0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5.7306302E7</v>
      </c>
      <c r="B8" s="8" t="s">
        <v>51</v>
      </c>
      <c r="C8" s="8" t="n">
        <f>IF(false,"002-101", "002-101")</f>
      </c>
      <c r="D8" s="8" t="s">
        <v>52</v>
      </c>
      <c r="E8" s="8" t="n">
        <v>1.0</v>
      </c>
      <c r="F8" s="8" t="n">
        <v>1279.0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5.7298163E7</v>
      </c>
      <c r="B9" t="s" s="8">
        <v>51</v>
      </c>
      <c r="C9" t="n" s="8">
        <f>IF(false,"005-1518", "005-1518")</f>
      </c>
      <c r="D9" t="s" s="8">
        <v>56</v>
      </c>
      <c r="E9" t="n" s="8">
        <v>2.0</v>
      </c>
      <c r="F9" t="n" s="8">
        <v>2356.0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5.7070872E7</v>
      </c>
      <c r="B10" s="8" t="s">
        <v>58</v>
      </c>
      <c r="C10" s="8" t="n">
        <f>IF(false,"120921408", "120921408")</f>
      </c>
      <c r="D10" s="8" t="s">
        <v>59</v>
      </c>
      <c r="E10" s="8" t="n">
        <v>1.0</v>
      </c>
      <c r="F10" s="8" t="n">
        <v>811.0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5.7042894E7</v>
      </c>
      <c r="B11" t="s" s="8">
        <v>58</v>
      </c>
      <c r="C11" t="n" s="8">
        <f>IF(false,"120921995", "120921995")</f>
      </c>
      <c r="D11" t="s" s="8">
        <v>61</v>
      </c>
      <c r="E11" t="n" s="8">
        <v>1.0</v>
      </c>
      <c r="F11" t="n" s="8">
        <v>860.0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5.7012249E7</v>
      </c>
      <c r="B12" t="s" s="8">
        <v>58</v>
      </c>
      <c r="C12" t="n" s="8">
        <f>IF(false,"120922945", "120922945")</f>
      </c>
      <c r="D12" t="s" s="8">
        <v>63</v>
      </c>
      <c r="E12" t="n" s="8">
        <v>1.0</v>
      </c>
      <c r="F12" t="n" s="8">
        <v>1999.0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5.7565857E7</v>
      </c>
      <c r="B13" s="8" t="s">
        <v>54</v>
      </c>
      <c r="C13" s="8" t="n">
        <f>IF(false,"000-631", "000-631")</f>
      </c>
      <c r="D13" s="8" t="s">
        <v>65</v>
      </c>
      <c r="E13" s="8" t="n">
        <v>1.0</v>
      </c>
      <c r="F13" s="8" t="n">
        <v>538.0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5.6929055E7</v>
      </c>
      <c r="B14" s="8" t="s">
        <v>67</v>
      </c>
      <c r="C14" s="8" t="n">
        <f>IF(false,"120922005", "120922005")</f>
      </c>
      <c r="D14" s="8" t="s">
        <v>68</v>
      </c>
      <c r="E14" s="8" t="n">
        <v>1.0</v>
      </c>
      <c r="F14" s="8" t="n">
        <v>988.0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5.6929055E7</v>
      </c>
      <c r="B15" t="s" s="8">
        <v>67</v>
      </c>
      <c r="C15" t="n" s="8">
        <f>IF(false,"005-1520", "005-1520")</f>
      </c>
      <c r="D15" t="s" s="8">
        <v>70</v>
      </c>
      <c r="E15" t="n" s="8">
        <v>1.0</v>
      </c>
      <c r="F15" t="n" s="8">
        <v>776.0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5.7466558E7</v>
      </c>
      <c r="B16" t="s" s="8">
        <v>71</v>
      </c>
      <c r="C16" t="n" s="8">
        <f>IF(false,"005-1250", "005-1250")</f>
      </c>
      <c r="D16" t="s" s="8">
        <v>72</v>
      </c>
      <c r="E16" t="n" s="8">
        <v>2.0</v>
      </c>
      <c r="F16" s="8" t="n">
        <v>2886.0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5.7606814E7</v>
      </c>
      <c r="B17" s="8" t="s">
        <v>54</v>
      </c>
      <c r="C17" s="8" t="n">
        <f>IF(false,"120921408", "120921408")</f>
      </c>
      <c r="D17" s="8" t="s">
        <v>59</v>
      </c>
      <c r="E17" s="8" t="n">
        <v>1.0</v>
      </c>
      <c r="F17" s="8" t="n">
        <v>811.0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5.7307918E7</v>
      </c>
      <c r="B18" t="s" s="8">
        <v>51</v>
      </c>
      <c r="C18" t="n" s="8">
        <f>IF(false,"002-101", "002-101")</f>
      </c>
      <c r="D18" t="s" s="8">
        <v>52</v>
      </c>
      <c r="E18" t="n" s="8">
        <v>2.0</v>
      </c>
      <c r="F18" t="n" s="8">
        <v>2558.0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5.7621831E7</v>
      </c>
      <c r="B19" s="8" t="s">
        <v>54</v>
      </c>
      <c r="C19" s="8" t="n">
        <f>IF(false,"2152400560", "2152400560")</f>
      </c>
      <c r="D19" s="8" t="s">
        <v>76</v>
      </c>
      <c r="E19" s="8" t="n">
        <v>2.0</v>
      </c>
      <c r="F19" s="8" t="n">
        <v>2978.0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5.7633493E7</v>
      </c>
      <c r="B20" s="8" t="s">
        <v>54</v>
      </c>
      <c r="C20" s="8" t="n">
        <f>IF(false,"120923008", "120923008")</f>
      </c>
      <c r="D20" s="8" t="s">
        <v>78</v>
      </c>
      <c r="E20" s="8" t="n">
        <v>1.0</v>
      </c>
      <c r="F20" s="8" t="n">
        <v>284.0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5.6757463E7</v>
      </c>
      <c r="B21" t="s" s="8">
        <v>80</v>
      </c>
      <c r="C21" t="n" s="8">
        <f>IF(false,"01-003884", "01-003884")</f>
      </c>
      <c r="D21" t="s" s="8">
        <v>81</v>
      </c>
      <c r="E21" t="n" s="8">
        <v>1.0</v>
      </c>
      <c r="F21" t="n" s="8">
        <v>989.0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5.673409E7</v>
      </c>
      <c r="B22" t="s" s="8">
        <v>80</v>
      </c>
      <c r="C22" t="n" s="8">
        <f>IF(false,"120922351", "120922351")</f>
      </c>
      <c r="D22" t="s" s="8">
        <v>83</v>
      </c>
      <c r="E22" t="n" s="8">
        <v>1.0</v>
      </c>
      <c r="F22" s="8" t="n">
        <v>769.0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5.7317399E7</v>
      </c>
      <c r="B23" s="8" t="s">
        <v>51</v>
      </c>
      <c r="C23" s="8" t="n">
        <f>IF(false,"120921544", "120921544")</f>
      </c>
      <c r="D23" s="8" t="s">
        <v>85</v>
      </c>
      <c r="E23" s="8" t="n">
        <v>1.0</v>
      </c>
      <c r="F23" s="8" t="n">
        <v>899.0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5.7286418E7</v>
      </c>
      <c r="B24" t="s" s="8">
        <v>51</v>
      </c>
      <c r="C24" t="n" s="8">
        <f>IF(false,"120922954", "120922954")</f>
      </c>
      <c r="D24" t="s" s="8">
        <v>87</v>
      </c>
      <c r="E24" t="n" s="8">
        <v>1.0</v>
      </c>
      <c r="F24" t="n" s="8">
        <v>869.0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5.6795274E7</v>
      </c>
      <c r="B25" t="s" s="8">
        <v>89</v>
      </c>
      <c r="C25" t="n" s="8">
        <f>IF(false,"005-1514", "005-1514")</f>
      </c>
      <c r="D25" t="s" s="8">
        <v>90</v>
      </c>
      <c r="E25" t="n" s="8">
        <v>1.0</v>
      </c>
      <c r="F25" t="n" s="8">
        <v>789.0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5.7198275E7</v>
      </c>
      <c r="B26" t="s" s="8">
        <v>51</v>
      </c>
      <c r="C26" t="n" s="8">
        <f>IF(false,"120922954", "120922954")</f>
      </c>
      <c r="D26" t="s" s="8">
        <v>87</v>
      </c>
      <c r="E26" t="n" s="8">
        <v>1.0</v>
      </c>
      <c r="F26" t="n" s="8">
        <v>869.0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5.7505971E7</v>
      </c>
      <c r="B27" t="s" s="8">
        <v>71</v>
      </c>
      <c r="C27" t="n" s="8">
        <f>IF(false,"120922969", "120922969")</f>
      </c>
      <c r="D27" t="s" s="8">
        <v>93</v>
      </c>
      <c r="E27" t="n" s="8">
        <v>2.0</v>
      </c>
      <c r="F27" t="n" s="8">
        <v>1566.0</v>
      </c>
      <c r="G27" t="s" s="8">
        <v>53</v>
      </c>
      <c r="H27" t="s" s="8">
        <v>50</v>
      </c>
      <c r="I27" t="s" s="8">
        <v>94</v>
      </c>
    </row>
    <row r="28" ht="16.0" customHeight="true">
      <c r="A28" t="n" s="7">
        <v>5.7197431E7</v>
      </c>
      <c r="B28" t="s" s="8">
        <v>51</v>
      </c>
      <c r="C28" t="n" s="8">
        <f>IF(false,"120922940", "120922940")</f>
      </c>
      <c r="D28" t="s" s="8">
        <v>95</v>
      </c>
      <c r="E28" t="n" s="8">
        <v>1.0</v>
      </c>
      <c r="F28" t="n" s="8">
        <v>1469.0</v>
      </c>
      <c r="G28" t="s" s="8">
        <v>53</v>
      </c>
      <c r="H28" t="s" s="8">
        <v>50</v>
      </c>
      <c r="I28" t="s" s="8">
        <v>96</v>
      </c>
    </row>
    <row r="29" spans="1:9" s="1" customFormat="1" x14ac:dyDescent="0.2" ht="16.0" customHeight="true">
      <c r="A29" t="n" s="7">
        <v>5.7533854E7</v>
      </c>
      <c r="B29" t="s" s="8">
        <v>54</v>
      </c>
      <c r="C29" t="n" s="8">
        <f>IF(false,"120922005", "120922005")</f>
      </c>
      <c r="D29" t="s" s="8">
        <v>68</v>
      </c>
      <c r="E29" t="n" s="8">
        <v>4.0</v>
      </c>
      <c r="F29" t="n" s="8">
        <v>5036.0</v>
      </c>
      <c r="G29" s="8" t="s">
        <v>53</v>
      </c>
      <c r="H29" t="s" s="8">
        <v>50</v>
      </c>
      <c r="I29" s="8" t="s">
        <v>97</v>
      </c>
    </row>
    <row r="30" ht="16.0" customHeight="true">
      <c r="A30" t="n" s="7">
        <v>5.7396917E7</v>
      </c>
      <c r="B30" t="s" s="8">
        <v>71</v>
      </c>
      <c r="C30" t="n" s="8">
        <f>IF(false,"120922558", "120922558")</f>
      </c>
      <c r="D30" t="s" s="8">
        <v>98</v>
      </c>
      <c r="E30" t="n" s="8">
        <v>1.0</v>
      </c>
      <c r="F30" t="n" s="8">
        <v>1560.0</v>
      </c>
      <c r="G30" t="s" s="8">
        <v>53</v>
      </c>
      <c r="H30" t="s" s="8">
        <v>50</v>
      </c>
      <c r="I30" t="s" s="8">
        <v>99</v>
      </c>
    </row>
    <row r="31" ht="16.0" customHeight="true">
      <c r="A31" t="n" s="7">
        <v>5.7542724E7</v>
      </c>
      <c r="B31" t="s" s="8">
        <v>54</v>
      </c>
      <c r="C31" t="n" s="8">
        <f>IF(false,"120921202", "120921202")</f>
      </c>
      <c r="D31" t="s" s="8">
        <v>100</v>
      </c>
      <c r="E31" t="n" s="8">
        <v>1.0</v>
      </c>
      <c r="F31" t="n" s="8">
        <v>1599.0</v>
      </c>
      <c r="G31" t="s" s="8">
        <v>53</v>
      </c>
      <c r="H31" t="s" s="8">
        <v>50</v>
      </c>
      <c r="I31" t="s" s="8">
        <v>101</v>
      </c>
    </row>
    <row r="32" ht="16.0" customHeight="true">
      <c r="A32" t="n" s="7">
        <v>5.7521104E7</v>
      </c>
      <c r="B32" t="s" s="8">
        <v>54</v>
      </c>
      <c r="C32" t="n" s="8">
        <f>IF(false,"120922947", "120922947")</f>
      </c>
      <c r="D32" t="s" s="8">
        <v>102</v>
      </c>
      <c r="E32" t="n" s="8">
        <v>1.0</v>
      </c>
      <c r="F32" t="n" s="8">
        <v>1959.0</v>
      </c>
      <c r="G32" t="s" s="8">
        <v>53</v>
      </c>
      <c r="H32" t="s" s="8">
        <v>50</v>
      </c>
      <c r="I32" t="s" s="8">
        <v>103</v>
      </c>
    </row>
    <row r="33" ht="16.0" customHeight="true">
      <c r="A33" t="n" s="7">
        <v>5.7309781E7</v>
      </c>
      <c r="B33" t="s" s="8">
        <v>51</v>
      </c>
      <c r="C33" t="n" s="8">
        <f>IF(false,"005-1373", "005-1373")</f>
      </c>
      <c r="D33" t="s" s="8">
        <v>104</v>
      </c>
      <c r="E33" t="n" s="8">
        <v>2.0</v>
      </c>
      <c r="F33" t="n" s="8">
        <v>1186.0</v>
      </c>
      <c r="G33" t="s" s="8">
        <v>53</v>
      </c>
      <c r="H33" t="s" s="8">
        <v>50</v>
      </c>
      <c r="I33" t="s" s="8">
        <v>105</v>
      </c>
    </row>
    <row r="34" ht="16.0" customHeight="true">
      <c r="A34" t="n" s="7">
        <v>5.746668E7</v>
      </c>
      <c r="B34" t="s" s="8">
        <v>71</v>
      </c>
      <c r="C34" t="n" s="8">
        <f>IF(false,"120922947", "120922947")</f>
      </c>
      <c r="D34" t="s" s="8">
        <v>102</v>
      </c>
      <c r="E34" t="n" s="8">
        <v>1.0</v>
      </c>
      <c r="F34" t="n" s="8">
        <v>1959.0</v>
      </c>
      <c r="G34" t="s" s="8">
        <v>53</v>
      </c>
      <c r="H34" t="s" s="8">
        <v>50</v>
      </c>
      <c r="I34" t="s" s="8">
        <v>106</v>
      </c>
    </row>
    <row r="35" ht="16.0" customHeight="true">
      <c r="A35" t="n" s="7">
        <v>5.7322103E7</v>
      </c>
      <c r="B35" t="s" s="8">
        <v>51</v>
      </c>
      <c r="C35" t="n" s="8">
        <f>IF(false,"120922947", "120922947")</f>
      </c>
      <c r="D35" t="s" s="8">
        <v>102</v>
      </c>
      <c r="E35" t="n" s="8">
        <v>1.0</v>
      </c>
      <c r="F35" t="n" s="8">
        <v>1959.0</v>
      </c>
      <c r="G35" t="s" s="8">
        <v>53</v>
      </c>
      <c r="H35" t="s" s="8">
        <v>50</v>
      </c>
      <c r="I35" t="s" s="8">
        <v>107</v>
      </c>
    </row>
    <row r="36" ht="16.0" customHeight="true">
      <c r="A36" t="n" s="7">
        <v>5.731831E7</v>
      </c>
      <c r="B36" t="s" s="8">
        <v>51</v>
      </c>
      <c r="C36" t="n" s="8">
        <f>IF(false,"120921903", "120921903")</f>
      </c>
      <c r="D36" t="s" s="8">
        <v>108</v>
      </c>
      <c r="E36" t="n" s="8">
        <v>1.0</v>
      </c>
      <c r="F36" t="n" s="8">
        <v>693.0</v>
      </c>
      <c r="G36" t="s" s="8">
        <v>53</v>
      </c>
      <c r="H36" t="s" s="8">
        <v>50</v>
      </c>
      <c r="I36" t="s" s="8">
        <v>109</v>
      </c>
    </row>
    <row r="37" ht="16.0" customHeight="true">
      <c r="A37" t="n" s="7">
        <v>5.7523688E7</v>
      </c>
      <c r="B37" t="s" s="8">
        <v>54</v>
      </c>
      <c r="C37" t="n" s="8">
        <f>IF(false,"120921544", "120921544")</f>
      </c>
      <c r="D37" t="s" s="8">
        <v>85</v>
      </c>
      <c r="E37" t="n" s="8">
        <v>1.0</v>
      </c>
      <c r="F37" t="n" s="8">
        <v>623.0</v>
      </c>
      <c r="G37" t="s" s="8">
        <v>53</v>
      </c>
      <c r="H37" t="s" s="8">
        <v>50</v>
      </c>
      <c r="I37" t="s" s="8">
        <v>110</v>
      </c>
    </row>
    <row r="38" ht="16.0" customHeight="true">
      <c r="A38" t="n" s="7">
        <v>5.7617257E7</v>
      </c>
      <c r="B38" t="s" s="8">
        <v>54</v>
      </c>
      <c r="C38" t="n" s="8">
        <f>IF(false,"005-1414", "005-1414")</f>
      </c>
      <c r="D38" t="s" s="8">
        <v>111</v>
      </c>
      <c r="E38" t="n" s="8">
        <v>1.0</v>
      </c>
      <c r="F38" t="n" s="8">
        <v>444.0</v>
      </c>
      <c r="G38" t="s" s="8">
        <v>53</v>
      </c>
      <c r="H38" t="s" s="8">
        <v>50</v>
      </c>
      <c r="I38" t="s" s="8">
        <v>112</v>
      </c>
    </row>
    <row r="39" ht="16.0" customHeight="true">
      <c r="A39" t="n" s="7">
        <v>5.7538435E7</v>
      </c>
      <c r="B39" t="s" s="8">
        <v>54</v>
      </c>
      <c r="C39" t="n" s="8">
        <f>IF(false,"005-1124", "005-1124")</f>
      </c>
      <c r="D39" t="s" s="8">
        <v>113</v>
      </c>
      <c r="E39" t="n" s="8">
        <v>3.0</v>
      </c>
      <c r="F39" t="n" s="8">
        <v>1800.0</v>
      </c>
      <c r="G39" t="s" s="8">
        <v>53</v>
      </c>
      <c r="H39" t="s" s="8">
        <v>50</v>
      </c>
      <c r="I39" t="s" s="8">
        <v>114</v>
      </c>
    </row>
    <row r="40" ht="16.0" customHeight="true">
      <c r="A40" t="n" s="7">
        <v>5.7634695E7</v>
      </c>
      <c r="B40" t="s" s="8">
        <v>54</v>
      </c>
      <c r="C40" t="n" s="8">
        <f>IF(false,"120922180", "120922180")</f>
      </c>
      <c r="D40" t="s" s="8">
        <v>115</v>
      </c>
      <c r="E40" t="n" s="8">
        <v>1.0</v>
      </c>
      <c r="F40" t="n" s="8">
        <v>37.0</v>
      </c>
      <c r="G40" t="s" s="8">
        <v>53</v>
      </c>
      <c r="H40" t="s" s="8">
        <v>50</v>
      </c>
      <c r="I40" t="s" s="8">
        <v>116</v>
      </c>
    </row>
    <row r="41" ht="16.0" customHeight="true">
      <c r="A41" t="n" s="7">
        <v>5.7541281E7</v>
      </c>
      <c r="B41" t="s" s="8">
        <v>54</v>
      </c>
      <c r="C41" t="n" s="8">
        <f>IF(false,"120921901", "120921901")</f>
      </c>
      <c r="D41" t="s" s="8">
        <v>117</v>
      </c>
      <c r="E41" t="n" s="8">
        <v>1.0</v>
      </c>
      <c r="F41" t="n" s="8">
        <v>928.0</v>
      </c>
      <c r="G41" t="s" s="8">
        <v>53</v>
      </c>
      <c r="H41" t="s" s="8">
        <v>50</v>
      </c>
      <c r="I41" t="s" s="8">
        <v>118</v>
      </c>
    </row>
    <row r="42" ht="16.0" customHeight="true">
      <c r="A42" t="n" s="7">
        <v>5.7518705E7</v>
      </c>
      <c r="B42" t="s" s="8">
        <v>71</v>
      </c>
      <c r="C42" t="n" s="8">
        <f>IF(false,"120921202", "120921202")</f>
      </c>
      <c r="D42" t="s" s="8">
        <v>100</v>
      </c>
      <c r="E42" t="n" s="8">
        <v>1.0</v>
      </c>
      <c r="F42" t="n" s="8">
        <v>1358.0</v>
      </c>
      <c r="G42" t="s" s="8">
        <v>53</v>
      </c>
      <c r="H42" t="s" s="8">
        <v>50</v>
      </c>
      <c r="I42" t="s" s="8">
        <v>119</v>
      </c>
    </row>
    <row r="43" ht="16.0" customHeight="true">
      <c r="A43" t="n" s="7">
        <v>5.7388941E7</v>
      </c>
      <c r="B43" t="s" s="8">
        <v>71</v>
      </c>
      <c r="C43" t="n" s="8">
        <f>IF(false,"120922954", "120922954")</f>
      </c>
      <c r="D43" t="s" s="8">
        <v>87</v>
      </c>
      <c r="E43" t="n" s="8">
        <v>1.0</v>
      </c>
      <c r="F43" t="n" s="8">
        <v>869.0</v>
      </c>
      <c r="G43" t="s" s="8">
        <v>53</v>
      </c>
      <c r="H43" t="s" s="8">
        <v>50</v>
      </c>
      <c r="I43" t="s" s="8">
        <v>120</v>
      </c>
    </row>
    <row r="44" ht="16.0" customHeight="true">
      <c r="A44" t="n" s="7">
        <v>5.7200895E7</v>
      </c>
      <c r="B44" t="s" s="8">
        <v>51</v>
      </c>
      <c r="C44" t="n" s="8">
        <f>IF(false,"120921202", "120921202")</f>
      </c>
      <c r="D44" t="s" s="8">
        <v>100</v>
      </c>
      <c r="E44" t="n" s="8">
        <v>1.0</v>
      </c>
      <c r="F44" t="n" s="8">
        <v>1599.0</v>
      </c>
      <c r="G44" t="s" s="8">
        <v>53</v>
      </c>
      <c r="H44" t="s" s="8">
        <v>50</v>
      </c>
      <c r="I44" t="s" s="8">
        <v>121</v>
      </c>
    </row>
    <row r="45" ht="16.0" customHeight="true">
      <c r="A45" t="n" s="7">
        <v>5.6163582E7</v>
      </c>
      <c r="B45" t="s" s="8">
        <v>122</v>
      </c>
      <c r="C45" t="n" s="8">
        <f>IF(false,"120921872", "120921872")</f>
      </c>
      <c r="D45" t="s" s="8">
        <v>123</v>
      </c>
      <c r="E45" t="n" s="8">
        <v>2.0</v>
      </c>
      <c r="F45" t="n" s="8">
        <v>814.0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5.7380174E7</v>
      </c>
      <c r="B46" t="s" s="8">
        <v>71</v>
      </c>
      <c r="C46" t="n" s="8">
        <f>IF(false,"120921471", "120921471")</f>
      </c>
      <c r="D46" t="s" s="8">
        <v>125</v>
      </c>
      <c r="E46" t="n" s="8">
        <v>1.0</v>
      </c>
      <c r="F46" t="n" s="8">
        <v>900.0</v>
      </c>
      <c r="G46" t="s" s="8">
        <v>53</v>
      </c>
      <c r="H46" t="s" s="8">
        <v>50</v>
      </c>
      <c r="I46" t="s" s="8">
        <v>126</v>
      </c>
    </row>
    <row r="47" ht="16.0" customHeight="true"/>
    <row r="48" ht="16.0" customHeight="true">
      <c r="A48" t="s" s="1">
        <v>37</v>
      </c>
      <c r="B48" s="1"/>
      <c r="C48" s="1"/>
      <c r="D48" s="1"/>
      <c r="E48" s="1"/>
      <c r="F48" t="n" s="8">
        <v>52666.0</v>
      </c>
      <c r="G48" s="2"/>
    </row>
    <row r="49" ht="16.0" customHeight="true"/>
    <row r="50" ht="16.0" customHeight="true">
      <c r="A50" t="s" s="1">
        <v>36</v>
      </c>
    </row>
    <row r="51" ht="34.0" customHeight="true">
      <c r="A51" t="s" s="9">
        <v>38</v>
      </c>
      <c r="B51" t="s" s="9">
        <v>0</v>
      </c>
      <c r="C51" t="s" s="9">
        <v>43</v>
      </c>
      <c r="D51" t="s" s="9">
        <v>1</v>
      </c>
      <c r="E51" t="s" s="9">
        <v>2</v>
      </c>
      <c r="F51" t="s" s="9">
        <v>39</v>
      </c>
      <c r="G51" t="s" s="9">
        <v>5</v>
      </c>
      <c r="H51" t="s" s="9">
        <v>3</v>
      </c>
      <c r="I51" t="s" s="9">
        <v>4</v>
      </c>
    </row>
    <row r="52" ht="16.0" customHeight="true">
      <c r="A52" t="n" s="8">
        <v>5.6834952E7</v>
      </c>
      <c r="B52" t="s" s="8">
        <v>89</v>
      </c>
      <c r="C52" t="n" s="8">
        <f>IF(false,"120921899", "120921899")</f>
      </c>
      <c r="D52" t="s" s="8">
        <v>127</v>
      </c>
      <c r="E52" t="n" s="8">
        <v>1.0</v>
      </c>
      <c r="F52" t="n" s="8">
        <v>-219.0</v>
      </c>
      <c r="G52" t="s" s="8">
        <v>128</v>
      </c>
      <c r="H52" t="s" s="8">
        <v>54</v>
      </c>
      <c r="I52" t="s" s="8">
        <v>129</v>
      </c>
    </row>
    <row r="53" ht="16.0" customHeight="true"/>
    <row r="54" ht="16.0" customHeight="true">
      <c r="A54" t="s" s="1">
        <v>37</v>
      </c>
      <c r="F54" t="n" s="8">
        <v>-219.0</v>
      </c>
      <c r="G54" s="2"/>
      <c r="H54" s="0"/>
      <c r="I54" s="0"/>
    </row>
    <row r="55" ht="16.0" customHeight="true">
      <c r="A55" s="1"/>
      <c r="B55" s="1"/>
      <c r="C55" s="1"/>
      <c r="D55" s="1"/>
      <c r="E55" s="1"/>
      <c r="F55" s="1"/>
      <c r="G55" s="1"/>
      <c r="H55" s="1"/>
      <c r="I55" s="1"/>
    </row>
    <row r="56" ht="16.0" customHeight="true">
      <c r="A56" t="s" s="1">
        <v>40</v>
      </c>
    </row>
    <row r="57" ht="34.0" customHeight="true">
      <c r="A57" t="s" s="9">
        <v>47</v>
      </c>
      <c r="B57" t="s" s="9">
        <v>48</v>
      </c>
      <c r="C57" s="9"/>
      <c r="D57" s="9"/>
      <c r="E57" s="9"/>
      <c r="F57" t="s" s="9">
        <v>39</v>
      </c>
      <c r="G57" t="s" s="9">
        <v>5</v>
      </c>
      <c r="H57" t="s" s="9">
        <v>3</v>
      </c>
      <c r="I57" t="s" s="9">
        <v>4</v>
      </c>
    </row>
    <row r="58" ht="16.0" customHeight="true"/>
    <row r="59" ht="16.0" customHeight="true">
      <c r="A59" t="s" s="1">
        <v>37</v>
      </c>
      <c r="F59" t="n" s="8">
        <v>0.0</v>
      </c>
      <c r="G59" s="2"/>
      <c r="H59" s="0"/>
      <c r="I59" s="0"/>
    </row>
    <row r="60" ht="16.0" customHeight="true">
      <c r="A60" s="1"/>
      <c r="B60" s="1"/>
      <c r="C60" s="1"/>
      <c r="D60" s="1"/>
      <c r="E60" s="1"/>
      <c r="F60" s="1"/>
      <c r="G60" s="1"/>
      <c r="H60" s="1"/>
      <c r="I6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