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<sst xmlns="http://schemas.openxmlformats.org/spreadsheetml/2006/main" count="822" uniqueCount="170">
  <si>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</si>
  <si>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</si>
  <si>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</si>
  <si>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</si>
  <si>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</si>
  <si>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</si>
  <si>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</si>
  <si>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</si>
  <si>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</si>
  <si>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</si>
  <si>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</si>
  <si>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</si>
  <si>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</si>
  <si>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</si>
  <si>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</si>
  <si>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</si>
  <si>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</si>
  <si>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</si>
  <si>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</si>
  <si>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</si>
  <si>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</si>
  <si>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</si>
  <si>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</si>
  <si>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</si>
  <si>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</si>
  <si>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</si>
  <si>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</si>
  <si>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</si>
  <si>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</si>
  <si>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</si>
  <si>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</si>
  <si>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</si>
  <si>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</si>
  <si>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</si>
  <si>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</si>
  <si>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</si>
  <si>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</si>
  <si>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</si>
  <si>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</si>
  <si>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</si>
  <si>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</si>
  <si>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</si>
  <si>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</si>
  <si>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</si>
  <si>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</si>
  <si>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</si>
  <si>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</si>
  <si>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</si>
  <si>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</si>
  <si>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</si>
  <si>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30.06.2021</t>
  </si>
  <si>
    <t>26.06.2021</t>
  </si>
  <si>
    <t>YokoSun подгузники L (9-13 кг), 54 шт.</t>
  </si>
  <si>
    <t>Платёж за скидку маркетплейса</t>
  </si>
  <si>
    <t>29.06.2021</t>
  </si>
  <si>
    <t>60da9c47c5311b71a1eff6c5</t>
  </si>
  <si>
    <t>YokoSun подгузники Premium L (9-13 кг) 54 шт.</t>
  </si>
  <si>
    <t>60daa3d804e9435c321cf88e</t>
  </si>
  <si>
    <t>YokoSun подгузники Premium M (5-10 кг) 62 шт.</t>
  </si>
  <si>
    <t>60daa85c7153b30e48d58b72</t>
  </si>
  <si>
    <t>Смесь Kabrita 3 GOLD для комфортного пищеварения, старше 12 месяцев, 800 г</t>
  </si>
  <si>
    <t>Платёж за скидку по баллам Яндекс.Плюса</t>
  </si>
  <si>
    <t>60d6f7553620c25c0744a79d</t>
  </si>
  <si>
    <t>Платёж за скидку по бонусам СберСпасибо</t>
  </si>
  <si>
    <t>60d7615903c3781d456aea86</t>
  </si>
  <si>
    <t>28.06.2021</t>
  </si>
  <si>
    <t>Pigeon Бутылочка Перистальтик Плюс с широким горлом PP, 160 мл, с рождения, бесцветный</t>
  </si>
  <si>
    <t>60d9f234dbdc3126da1fb50e</t>
  </si>
  <si>
    <t>27.06.2021</t>
  </si>
  <si>
    <t>Joonies трусики Comfort L (9-14 кг), 44 шт.</t>
  </si>
  <si>
    <t>60d8a0b32af6cd629862d088</t>
  </si>
  <si>
    <t>Joonies трусики Premium Soft L (9-14 кг), 44 шт.</t>
  </si>
  <si>
    <t>60d9729f0fe99575a8864cdc</t>
  </si>
  <si>
    <t>60d94e58792ab128fc74ad5d</t>
  </si>
  <si>
    <t>60dac9cb4f5c6e72860d2818</t>
  </si>
  <si>
    <t>60d94a6a04e9439a1f6721c2</t>
  </si>
  <si>
    <t>60dacb1ab9f8edcf792c226a</t>
  </si>
  <si>
    <t>Pigeon Бутылочка Перистальтик Плюс с широким горлом PP, 240 мл, с 3 месяцев, бесцветный</t>
  </si>
  <si>
    <t>60dae29a32da831c6b050c14</t>
  </si>
  <si>
    <t>60d717aa5a39515c9326a4a1</t>
  </si>
  <si>
    <t>25.06.2021</t>
  </si>
  <si>
    <t>Joonies трусики Comfort L (9-14 кг), 44 шт., 2 уп.</t>
  </si>
  <si>
    <t>60d6332504e9437ad567224c</t>
  </si>
  <si>
    <t>Joonies трусики Premium Soft XL (12-17 кг), 152 шт.</t>
  </si>
  <si>
    <t>60db35fcc5311b1221db1975</t>
  </si>
  <si>
    <t>Стиральный порошок FUNS Для чистоты вещей и сушки белья в помещении, картонная пачка, 0.9 кг</t>
  </si>
  <si>
    <t>60db3a8304e9433423acfc8b</t>
  </si>
  <si>
    <t>60db3d2af988017355ec9326</t>
  </si>
  <si>
    <t>60db41a903c3788ae4efeba8</t>
  </si>
  <si>
    <t>60d9700edbdc31fbbf1fb522</t>
  </si>
  <si>
    <t>Deoproce шампунь Black garlic Intensive energy с экстрактом черного чеснока, 200 мл</t>
  </si>
  <si>
    <t>60db43336a8643473e99f9aa</t>
  </si>
  <si>
    <t>24.06.2021</t>
  </si>
  <si>
    <t>Скраб-мыло для тела Mukunghwa Jeju volcanic scoria body soap с вулканической солью, 100 г</t>
  </si>
  <si>
    <t>60db51ec7399017787ad0620</t>
  </si>
  <si>
    <t>Гель для стирки Kao Attack Bio EX, 0.88 кг, бутылка</t>
  </si>
  <si>
    <t>60d9f7e13b317679c03f8305</t>
  </si>
  <si>
    <t>Гель для душа Biore Ангельская роза, 480 мл</t>
  </si>
  <si>
    <t>Biore мусс для умывания с увлажняющим эффектом, 150 мл</t>
  </si>
  <si>
    <t>60db5b86792ab1444ab90b9a</t>
  </si>
  <si>
    <t>Meine Liebe Концентрированный кондиционер для белья Липовый цвет, 0.8 л</t>
  </si>
  <si>
    <t>60db60164f5c6e25a0b20b87</t>
  </si>
  <si>
    <t>20.06.2021</t>
  </si>
  <si>
    <t>YokoSun трусики Premium M (6-10 кг) 56 шт.</t>
  </si>
  <si>
    <t>60db67cb99d6ef18880d591a</t>
  </si>
  <si>
    <t>Esthetic House Набор шампунь (12104) + кондиционер (12111) для волос CP-1 BRIGHT COMPLEX INTENSE NOURISHING SET, 100+100 мл + 100+100 мл</t>
  </si>
  <si>
    <t>60db67cb954f6b0cd71960af</t>
  </si>
  <si>
    <t>60d769b7863e4e6d5562a660</t>
  </si>
  <si>
    <t>FarmStay Маска тканевая с экстрактом улитки Visible Difference Mask Sheet Snail, 23 мл х 10 шт</t>
  </si>
  <si>
    <t>60d6281cdbdc31f8961fb4c8</t>
  </si>
  <si>
    <t>Goo.N трусики Сheerful Baby XL (11-18 кг), 42 шт.</t>
  </si>
  <si>
    <t>60db74f499d6ef0f930d5927</t>
  </si>
  <si>
    <t>Гель для душа Holika Holika с алоэ вера Aloe 92% Shower Gel, 250 мл</t>
  </si>
  <si>
    <t>60db99393b317658e489ac97</t>
  </si>
  <si>
    <t>Vivienne Sabo Тушь для ресниц Cabaret Premiere, 04 фиолетовый</t>
  </si>
  <si>
    <t>60db9ac4c3080f0a62a0c9a0</t>
  </si>
  <si>
    <t>Takeshi трусики бамбуковые Kid's L (9-14 кг) 44 шт.</t>
  </si>
  <si>
    <t>60db9ac76a86434c0499f99e</t>
  </si>
  <si>
    <t>Takeshi трусики бамбуковые Kid's XL (12-22 кг) 38 шт.</t>
  </si>
  <si>
    <t>60dac7dcbed21e4a4ed3b814</t>
  </si>
  <si>
    <t>Holika Holika очищающая маска Skin and Pore Zero с глиной, 100 мл</t>
  </si>
  <si>
    <t>60db9b8d792ab1602bb90b8b</t>
  </si>
  <si>
    <t>Гейнер Optimum Nutrition Serious Mass (5.44 кг) клубника</t>
  </si>
  <si>
    <t>60db9d249066f451f21538c8</t>
  </si>
  <si>
    <t>60d77a315a395110d826a57d</t>
  </si>
  <si>
    <t>Goo.N подгузники S (4-8 кг), 84 шт.</t>
  </si>
  <si>
    <t>60db9ec4dbdc310b3399cbbc</t>
  </si>
  <si>
    <t>60d872a894d527b64fcc21cd</t>
  </si>
  <si>
    <t>Вакуумный аспиратор Pigeon с отводной трубочкой</t>
  </si>
  <si>
    <t>60dabd3299d6ef11508f2dad</t>
  </si>
  <si>
    <t>Satisfyer Вибромассажер из силикона с вакуумно-волновой клиторальной стимуляцией Pro G-Spot Rabbit 22 см, белый</t>
  </si>
  <si>
    <t>60dad6027399014bde8293cb</t>
  </si>
  <si>
    <t>60d8e3ef792ab17a5874ad0e</t>
  </si>
  <si>
    <t>Deoproce гель Hyaluronic Cooling, SPF 50, 50 г, 1 шт</t>
  </si>
  <si>
    <t>60da4985f98801b89f76fafa</t>
  </si>
  <si>
    <t>Pigeon Ножницы 15122 белый</t>
  </si>
  <si>
    <t>60da1b42739901406f829413</t>
  </si>
  <si>
    <t>YokoSun трусики XXL (15-23 кг) 28 шт.</t>
  </si>
  <si>
    <t>60dbb2f0dff13b2503c28ce6</t>
  </si>
  <si>
    <t>Biore Крем-гель для лица Увлажнение, 180 мл</t>
  </si>
  <si>
    <t>60dbb8b3c3080f0f27a0c99b</t>
  </si>
  <si>
    <t>Ёkitto трусики XXL (15+ кг) 34 шт.</t>
  </si>
  <si>
    <t>60da2bd8dbdc3139451fb4f0</t>
  </si>
  <si>
    <t>YokoSun трусики Eco XXL (15-23 кг) 32 шт.</t>
  </si>
  <si>
    <t>Joonies трусики Premium Soft L (9-14 кг), 176 шт.</t>
  </si>
  <si>
    <t>60dbbbb832da83db6514aee2</t>
  </si>
  <si>
    <t>YokoSun трусики Premium L (9-14 кг) 44 шт.</t>
  </si>
  <si>
    <t>60d906c6954f6b24a8f84267</t>
  </si>
  <si>
    <t>Laurier ночные тонкие гигиенические прокладки с крылышками 30 см, 6 капель, 10 шт</t>
  </si>
  <si>
    <t>60db19d97153b35377fe7532</t>
  </si>
  <si>
    <t>60d67baf7153b3063b2dfa0c</t>
  </si>
  <si>
    <t>60dacc25c5311b61c9700230</t>
  </si>
  <si>
    <t>60dbc7a899d6ef65d40d5918</t>
  </si>
  <si>
    <t>60dbd0917153b3c358d58b6f</t>
  </si>
  <si>
    <t>60d74eddc3080f98bab4ce8c</t>
  </si>
  <si>
    <t>Deoproce Premium Green Tea Vita Gold Essence Эссенция для лица с частичками золота, 50 мл</t>
  </si>
  <si>
    <t>60da1b082af6cd1de362d043</t>
  </si>
  <si>
    <t>60d8a03e2af6cd2cd862d02b</t>
  </si>
  <si>
    <t>60dbd69df9880132c3ec932b</t>
  </si>
  <si>
    <t>Joonies подгузники Premium Soft NB (0-5 кг) 24 шт.</t>
  </si>
  <si>
    <t>60da0c6ac3080f3f09b4cee9</t>
  </si>
  <si>
    <t>60d9dc6adbdc3123571fb5d1</t>
  </si>
  <si>
    <t>60dbeb8d20d51d1455cb0bcd</t>
  </si>
  <si>
    <t>Возврат платежа за скидку по бонусам СберСпасибо</t>
  </si>
  <si>
    <t>60dacf707153b3baeb2dfa54</t>
  </si>
  <si>
    <t>18.06.2021</t>
  </si>
  <si>
    <t>DENTALPRO Black Diamond Щетка зубная многоуровневая с ультратонкой щетиной алмазной формы (жесткая)</t>
  </si>
  <si>
    <t>60daef9283b1f22b1101c555</t>
  </si>
  <si>
    <t>Возврат платежа за скидку маркетплейса</t>
  </si>
  <si>
    <t>60daef925a395101024c697a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</si>
</sst>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529647.0</v>
      </c>
    </row>
    <row r="4" spans="1:9" s="3" customFormat="1" x14ac:dyDescent="0.2" ht="16.0" customHeight="true">
      <c r="A4" s="3" t="s">
        <v>34</v>
      </c>
      <c r="B4" s="10" t="n">
        <v>17919.0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5.2352989E7</v>
      </c>
      <c r="B8" s="8" t="s">
        <v>51</v>
      </c>
      <c r="C8" s="8" t="n">
        <f>IF(false,"005-1513", "005-1513")</f>
      </c>
      <c r="D8" s="8" t="s">
        <v>52</v>
      </c>
      <c r="E8" s="8" t="n">
        <v>3.0</v>
      </c>
      <c r="F8" s="8" t="n">
        <v>210.0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5.2402112E7</v>
      </c>
      <c r="B9" t="s" s="8">
        <v>51</v>
      </c>
      <c r="C9" t="n" s="8">
        <f>IF(false,"120921899", "120921899")</f>
      </c>
      <c r="D9" t="s" s="8">
        <v>56</v>
      </c>
      <c r="E9" t="n" s="8">
        <v>2.0</v>
      </c>
      <c r="F9" t="n" s="8">
        <v>640.0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5.239116E7</v>
      </c>
      <c r="B10" s="8" t="s">
        <v>51</v>
      </c>
      <c r="C10" s="8" t="n">
        <f>IF(false,"120921898", "120921898")</f>
      </c>
      <c r="D10" s="8" t="s">
        <v>58</v>
      </c>
      <c r="E10" s="8" t="n">
        <v>1.0</v>
      </c>
      <c r="F10" s="8" t="n">
        <v>240.0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5.2337347E7</v>
      </c>
      <c r="B11" t="s" s="8">
        <v>51</v>
      </c>
      <c r="C11" t="n" s="8">
        <f>IF(false,"120921202", "120921202")</f>
      </c>
      <c r="D11" t="s" s="8">
        <v>60</v>
      </c>
      <c r="E11" t="n" s="8">
        <v>3.0</v>
      </c>
      <c r="F11" t="n" s="8">
        <v>12.0</v>
      </c>
      <c r="G11" t="s" s="8">
        <v>61</v>
      </c>
      <c r="H11" t="s" s="8">
        <v>54</v>
      </c>
      <c r="I11" t="s" s="8">
        <v>62</v>
      </c>
    </row>
    <row r="12" spans="1:9" x14ac:dyDescent="0.2" ht="16.0" customHeight="true">
      <c r="A12" s="7" t="n">
        <v>5.239116E7</v>
      </c>
      <c r="B12" t="s" s="8">
        <v>51</v>
      </c>
      <c r="C12" t="n" s="8">
        <f>IF(false,"120921898", "120921898")</f>
      </c>
      <c r="D12" t="s" s="8">
        <v>58</v>
      </c>
      <c r="E12" t="n" s="8">
        <v>1.0</v>
      </c>
      <c r="F12" t="n" s="8">
        <v>410.0</v>
      </c>
      <c r="G12" t="s" s="8">
        <v>63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5.2634879E7</v>
      </c>
      <c r="B13" s="8" t="s">
        <v>65</v>
      </c>
      <c r="C13" s="8" t="n">
        <f>IF(false,"005-1255", "005-1255")</f>
      </c>
      <c r="D13" s="8" t="s">
        <v>66</v>
      </c>
      <c r="E13" s="8" t="n">
        <v>1.0</v>
      </c>
      <c r="F13" s="8" t="n">
        <v>52.0</v>
      </c>
      <c r="G13" s="8" t="s">
        <v>63</v>
      </c>
      <c r="H13" s="8" t="s">
        <v>54</v>
      </c>
      <c r="I13" s="8" t="s">
        <v>67</v>
      </c>
    </row>
    <row r="14" spans="1:9" x14ac:dyDescent="0.2" ht="16.0" customHeight="true">
      <c r="A14" s="7" t="n">
        <v>5.2503848E7</v>
      </c>
      <c r="B14" s="8" t="s">
        <v>68</v>
      </c>
      <c r="C14" s="8" t="n">
        <f>IF(false,"120922353", "120922353")</f>
      </c>
      <c r="D14" s="8" t="s">
        <v>69</v>
      </c>
      <c r="E14" s="8" t="n">
        <v>1.0</v>
      </c>
      <c r="F14" s="8" t="n">
        <v>1.0</v>
      </c>
      <c r="G14" s="8" t="s">
        <v>63</v>
      </c>
      <c r="H14" s="8" t="s">
        <v>54</v>
      </c>
      <c r="I14" s="8" t="s">
        <v>70</v>
      </c>
    </row>
    <row r="15" ht="16.0" customHeight="true">
      <c r="A15" t="n" s="7">
        <v>5.2560918E7</v>
      </c>
      <c r="B15" t="s" s="8">
        <v>65</v>
      </c>
      <c r="C15" t="n" s="8">
        <f>IF(false,"01-003884", "01-003884")</f>
      </c>
      <c r="D15" t="s" s="8">
        <v>71</v>
      </c>
      <c r="E15" t="n" s="8">
        <v>1.0</v>
      </c>
      <c r="F15" t="n" s="8">
        <v>82.0</v>
      </c>
      <c r="G15" t="s" s="8">
        <v>63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5.2549208E7</v>
      </c>
      <c r="B16" t="s" s="8">
        <v>65</v>
      </c>
      <c r="C16" t="n" s="8">
        <f>IF(false,"01-003884", "01-003884")</f>
      </c>
      <c r="D16" t="s" s="8">
        <v>71</v>
      </c>
      <c r="E16" t="n" s="8">
        <v>1.0</v>
      </c>
      <c r="F16" s="8" t="n">
        <v>28.0</v>
      </c>
      <c r="G16" s="8" t="s">
        <v>63</v>
      </c>
      <c r="H16" s="8" t="s">
        <v>54</v>
      </c>
      <c r="I16" s="8" t="s">
        <v>73</v>
      </c>
    </row>
    <row r="17" spans="1:9" x14ac:dyDescent="0.2" ht="16.0" customHeight="true">
      <c r="A17" s="7" t="n">
        <v>5.254874E7</v>
      </c>
      <c r="B17" s="8" t="s">
        <v>65</v>
      </c>
      <c r="C17" s="8" t="n">
        <f>IF(false,"01-003884", "01-003884")</f>
      </c>
      <c r="D17" s="8" t="s">
        <v>71</v>
      </c>
      <c r="E17" s="8" t="n">
        <v>1.0</v>
      </c>
      <c r="F17" s="8" t="n">
        <v>100.0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5.254874E7</v>
      </c>
      <c r="B18" t="s" s="8">
        <v>65</v>
      </c>
      <c r="C18" t="n" s="8">
        <f>IF(false,"01-003884", "01-003884")</f>
      </c>
      <c r="D18" t="s" s="8">
        <v>71</v>
      </c>
      <c r="E18" t="n" s="8">
        <v>1.0</v>
      </c>
      <c r="F18" t="n" s="8">
        <v>90.0</v>
      </c>
      <c r="G18" t="s" s="8">
        <v>61</v>
      </c>
      <c r="H18" t="s" s="8">
        <v>54</v>
      </c>
      <c r="I18" t="s" s="8">
        <v>75</v>
      </c>
    </row>
    <row r="19" spans="1:9" ht="16.0" x14ac:dyDescent="0.2" customHeight="true">
      <c r="A19" s="7" t="n">
        <v>5.2549208E7</v>
      </c>
      <c r="B19" s="8" t="s">
        <v>65</v>
      </c>
      <c r="C19" s="8" t="n">
        <f>IF(false,"01-003884", "01-003884")</f>
      </c>
      <c r="D19" s="8" t="s">
        <v>71</v>
      </c>
      <c r="E19" s="8" t="n">
        <v>1.0</v>
      </c>
      <c r="F19" s="8" t="n">
        <v>100.0</v>
      </c>
      <c r="G19" s="8" t="s">
        <v>53</v>
      </c>
      <c r="H19" s="8" t="s">
        <v>54</v>
      </c>
      <c r="I19" s="8" t="s">
        <v>76</v>
      </c>
    </row>
    <row r="20" spans="1:9" x14ac:dyDescent="0.2" ht="16.0" customHeight="true">
      <c r="A20" s="7" t="n">
        <v>5.2355818E7</v>
      </c>
      <c r="B20" s="8" t="s">
        <v>51</v>
      </c>
      <c r="C20" s="8" t="n">
        <f>IF(false,"005-1254", "005-1254")</f>
      </c>
      <c r="D20" s="8" t="s">
        <v>77</v>
      </c>
      <c r="E20" s="8" t="n">
        <v>2.0</v>
      </c>
      <c r="F20" s="8" t="n">
        <v>430.0</v>
      </c>
      <c r="G20" s="8" t="s">
        <v>53</v>
      </c>
      <c r="H20" s="8" t="s">
        <v>54</v>
      </c>
      <c r="I20" s="8" t="s">
        <v>78</v>
      </c>
    </row>
    <row r="21" ht="16.0" customHeight="true">
      <c r="A21" t="n" s="7">
        <v>5.2355818E7</v>
      </c>
      <c r="B21" t="s" s="8">
        <v>51</v>
      </c>
      <c r="C21" t="n" s="8">
        <f>IF(false,"005-1254", "005-1254")</f>
      </c>
      <c r="D21" t="s" s="8">
        <v>77</v>
      </c>
      <c r="E21" t="n" s="8">
        <v>2.0</v>
      </c>
      <c r="F21" t="n" s="8">
        <v>307.0</v>
      </c>
      <c r="G21" t="s" s="8">
        <v>61</v>
      </c>
      <c r="H21" t="s" s="8">
        <v>54</v>
      </c>
      <c r="I21" t="s" s="8">
        <v>79</v>
      </c>
    </row>
    <row r="22" spans="1:9" s="1" customFormat="1" x14ac:dyDescent="0.2" ht="16.0" customHeight="true">
      <c r="A22" s="7" t="n">
        <v>5.2288988E7</v>
      </c>
      <c r="B22" t="s" s="8">
        <v>80</v>
      </c>
      <c r="C22" t="n" s="8">
        <f>IF(false,"120922760", "120922760")</f>
      </c>
      <c r="D22" t="s" s="8">
        <v>81</v>
      </c>
      <c r="E22" t="n" s="8">
        <v>1.0</v>
      </c>
      <c r="F22" s="8" t="n">
        <v>1039.0</v>
      </c>
      <c r="G22" s="8" t="s">
        <v>63</v>
      </c>
      <c r="H22" s="8" t="s">
        <v>54</v>
      </c>
      <c r="I22" s="8" t="s">
        <v>82</v>
      </c>
    </row>
    <row r="23" spans="1:9" x14ac:dyDescent="0.2" ht="16.0" customHeight="true">
      <c r="A23" s="7" t="n">
        <v>5.2220477E7</v>
      </c>
      <c r="B23" s="8" t="s">
        <v>80</v>
      </c>
      <c r="C23" s="8" t="n">
        <f>IF(false,"120922756", "120922756")</f>
      </c>
      <c r="D23" s="8" t="s">
        <v>83</v>
      </c>
      <c r="E23" s="8" t="n">
        <v>1.0</v>
      </c>
      <c r="F23" s="8" t="n">
        <v>539.0</v>
      </c>
      <c r="G23" s="8" t="s">
        <v>53</v>
      </c>
      <c r="H23" s="8" t="s">
        <v>54</v>
      </c>
      <c r="I23" s="8" t="s">
        <v>84</v>
      </c>
    </row>
    <row r="24" ht="16.0" customHeight="true">
      <c r="A24" t="n" s="7">
        <v>5.2488146E7</v>
      </c>
      <c r="B24" t="s" s="8">
        <v>68</v>
      </c>
      <c r="C24" t="n" s="8">
        <f>IF(false,"120922782", "120922782")</f>
      </c>
      <c r="D24" t="s" s="8">
        <v>85</v>
      </c>
      <c r="E24" t="n" s="8">
        <v>1.0</v>
      </c>
      <c r="F24" t="n" s="8">
        <v>102.0</v>
      </c>
      <c r="G24" t="s" s="8">
        <v>53</v>
      </c>
      <c r="H24" t="s" s="8">
        <v>54</v>
      </c>
      <c r="I24" t="s" s="8">
        <v>86</v>
      </c>
    </row>
    <row r="25" spans="1:9" s="1" customFormat="1" x14ac:dyDescent="0.2" ht="16.0" customHeight="true">
      <c r="A25" t="n" s="7">
        <v>5.2539457E7</v>
      </c>
      <c r="B25" t="s" s="8">
        <v>65</v>
      </c>
      <c r="C25" t="n" s="8">
        <f>IF(false,"01-003884", "01-003884")</f>
      </c>
      <c r="D25" t="s" s="8">
        <v>71</v>
      </c>
      <c r="E25" t="n" s="8">
        <v>1.0</v>
      </c>
      <c r="F25" t="n" s="8">
        <v>139.0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5.2443298E7</v>
      </c>
      <c r="B26" t="s" s="8">
        <v>68</v>
      </c>
      <c r="C26" t="n" s="8">
        <f>IF(false,"120921898", "120921898")</f>
      </c>
      <c r="D26" t="s" s="8">
        <v>58</v>
      </c>
      <c r="E26" t="n" s="8">
        <v>1.0</v>
      </c>
      <c r="F26" t="n" s="8">
        <v>240.0</v>
      </c>
      <c r="G26" t="s" s="8">
        <v>53</v>
      </c>
      <c r="H26" t="s" s="8">
        <v>54</v>
      </c>
      <c r="I26" t="s" s="8">
        <v>88</v>
      </c>
    </row>
    <row r="27" ht="16.0" customHeight="true">
      <c r="A27" t="n" s="7">
        <v>5.2559727E7</v>
      </c>
      <c r="B27" t="s" s="8">
        <v>65</v>
      </c>
      <c r="C27" t="n" s="8">
        <f>IF(false,"120921202", "120921202")</f>
      </c>
      <c r="D27" t="s" s="8">
        <v>60</v>
      </c>
      <c r="E27" t="n" s="8">
        <v>2.0</v>
      </c>
      <c r="F27" t="n" s="8">
        <v>1247.0</v>
      </c>
      <c r="G27" t="s" s="8">
        <v>61</v>
      </c>
      <c r="H27" t="s" s="8">
        <v>54</v>
      </c>
      <c r="I27" t="s" s="8">
        <v>89</v>
      </c>
    </row>
    <row r="28" ht="16.0" customHeight="true">
      <c r="A28" t="n" s="7">
        <v>5.2499568E7</v>
      </c>
      <c r="B28" t="s" s="8">
        <v>68</v>
      </c>
      <c r="C28" t="n" s="8">
        <f>IF(false,"120922964", "120922964")</f>
      </c>
      <c r="D28" t="s" s="8">
        <v>90</v>
      </c>
      <c r="E28" t="n" s="8">
        <v>1.0</v>
      </c>
      <c r="F28" t="n" s="8">
        <v>67.0</v>
      </c>
      <c r="G28" t="s" s="8">
        <v>53</v>
      </c>
      <c r="H28" t="s" s="8">
        <v>54</v>
      </c>
      <c r="I28" t="s" s="8">
        <v>91</v>
      </c>
    </row>
    <row r="29" spans="1:9" s="1" customFormat="1" x14ac:dyDescent="0.2" ht="16.0" customHeight="true">
      <c r="A29" t="n" s="7">
        <v>5.2075248E7</v>
      </c>
      <c r="B29" t="s" s="8">
        <v>92</v>
      </c>
      <c r="C29" t="n" s="8">
        <f>IF(false,"120923049", "120923049")</f>
      </c>
      <c r="D29" t="s" s="8">
        <v>93</v>
      </c>
      <c r="E29" t="n" s="8">
        <v>1.0</v>
      </c>
      <c r="F29" t="n" s="8">
        <v>28.0</v>
      </c>
      <c r="G29" s="8" t="s">
        <v>53</v>
      </c>
      <c r="H29" t="s" s="8">
        <v>54</v>
      </c>
      <c r="I29" s="8" t="s">
        <v>94</v>
      </c>
    </row>
    <row r="30" ht="16.0" customHeight="true">
      <c r="A30" t="n" s="7">
        <v>5.2637932E7</v>
      </c>
      <c r="B30" t="s" s="8">
        <v>65</v>
      </c>
      <c r="C30" t="n" s="8">
        <f>IF(false,"120922877", "120922877")</f>
      </c>
      <c r="D30" t="s" s="8">
        <v>95</v>
      </c>
      <c r="E30" t="n" s="8">
        <v>2.0</v>
      </c>
      <c r="F30" t="n" s="8">
        <v>151.0</v>
      </c>
      <c r="G30" t="s" s="8">
        <v>63</v>
      </c>
      <c r="H30" t="s" s="8">
        <v>54</v>
      </c>
      <c r="I30" t="s" s="8">
        <v>96</v>
      </c>
    </row>
    <row r="31" ht="16.0" customHeight="true">
      <c r="A31" t="n" s="7">
        <v>5.2637932E7</v>
      </c>
      <c r="B31" t="s" s="8">
        <v>65</v>
      </c>
      <c r="C31" t="n" s="8">
        <f>IF(false,"120922522", "120922522")</f>
      </c>
      <c r="D31" t="s" s="8">
        <v>97</v>
      </c>
      <c r="E31" t="n" s="8">
        <v>1.0</v>
      </c>
      <c r="F31" t="n" s="8">
        <v>95.0</v>
      </c>
      <c r="G31" t="s" s="8">
        <v>63</v>
      </c>
      <c r="H31" t="s" s="8">
        <v>54</v>
      </c>
      <c r="I31" t="s" s="8">
        <v>96</v>
      </c>
    </row>
    <row r="32" ht="16.0" customHeight="true">
      <c r="A32" t="n" s="7">
        <v>5.2481573E7</v>
      </c>
      <c r="B32" t="s" s="8">
        <v>68</v>
      </c>
      <c r="C32" t="n" s="8">
        <f>IF(false,"005-1377", "005-1377")</f>
      </c>
      <c r="D32" t="s" s="8">
        <v>98</v>
      </c>
      <c r="E32" t="n" s="8">
        <v>1.0</v>
      </c>
      <c r="F32" t="n" s="8">
        <v>269.0</v>
      </c>
      <c r="G32" t="s" s="8">
        <v>53</v>
      </c>
      <c r="H32" t="s" s="8">
        <v>54</v>
      </c>
      <c r="I32" t="s" s="8">
        <v>99</v>
      </c>
    </row>
    <row r="33" ht="16.0" customHeight="true">
      <c r="A33" t="n" s="7">
        <v>5.239781E7</v>
      </c>
      <c r="B33" t="s" s="8">
        <v>51</v>
      </c>
      <c r="C33" t="n" s="8">
        <f>IF(false,"005-1593", "005-1593")</f>
      </c>
      <c r="D33" t="s" s="8">
        <v>100</v>
      </c>
      <c r="E33" t="n" s="8">
        <v>1.0</v>
      </c>
      <c r="F33" t="n" s="8">
        <v>38.0</v>
      </c>
      <c r="G33" t="s" s="8">
        <v>53</v>
      </c>
      <c r="H33" t="s" s="8">
        <v>54</v>
      </c>
      <c r="I33" t="s" s="8">
        <v>101</v>
      </c>
    </row>
    <row r="34" ht="16.0" customHeight="true">
      <c r="A34" t="n" s="7">
        <v>5.1558471E7</v>
      </c>
      <c r="B34" t="s" s="8">
        <v>102</v>
      </c>
      <c r="C34" t="n" s="8">
        <f>IF(false,"120921900", "120921900")</f>
      </c>
      <c r="D34" t="s" s="8">
        <v>103</v>
      </c>
      <c r="E34" t="n" s="8">
        <v>2.0</v>
      </c>
      <c r="F34" t="n" s="8">
        <v>576.0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5.2306561E7</v>
      </c>
      <c r="B35" t="s" s="8">
        <v>51</v>
      </c>
      <c r="C35" t="n" s="8">
        <f>IF(false,"120922122", "120922122")</f>
      </c>
      <c r="D35" t="s" s="8">
        <v>105</v>
      </c>
      <c r="E35" t="n" s="8">
        <v>1.0</v>
      </c>
      <c r="F35" t="n" s="8">
        <v>243.0</v>
      </c>
      <c r="G35" t="s" s="8">
        <v>53</v>
      </c>
      <c r="H35" t="s" s="8">
        <v>54</v>
      </c>
      <c r="I35" t="s" s="8">
        <v>106</v>
      </c>
    </row>
    <row r="36" ht="16.0" customHeight="true">
      <c r="A36" t="n" s="7">
        <v>5.2394536E7</v>
      </c>
      <c r="B36" t="s" s="8">
        <v>51</v>
      </c>
      <c r="C36" t="n" s="8">
        <f>IF(false,"005-1255", "005-1255")</f>
      </c>
      <c r="D36" t="s" s="8">
        <v>66</v>
      </c>
      <c r="E36" t="n" s="8">
        <v>1.0</v>
      </c>
      <c r="F36" t="n" s="8">
        <v>338.0</v>
      </c>
      <c r="G36" t="s" s="8">
        <v>63</v>
      </c>
      <c r="H36" t="s" s="8">
        <v>54</v>
      </c>
      <c r="I36" t="s" s="8">
        <v>107</v>
      </c>
    </row>
    <row r="37" ht="16.0" customHeight="true">
      <c r="A37" t="n" s="7">
        <v>5.2394536E7</v>
      </c>
      <c r="B37" t="s" s="8">
        <v>51</v>
      </c>
      <c r="C37" t="n" s="8">
        <f>IF(false,"005-1254", "005-1254")</f>
      </c>
      <c r="D37" t="s" s="8">
        <v>77</v>
      </c>
      <c r="E37" t="n" s="8">
        <v>1.0</v>
      </c>
      <c r="F37" t="n" s="8">
        <v>272.0</v>
      </c>
      <c r="G37" t="s" s="8">
        <v>63</v>
      </c>
      <c r="H37" t="s" s="8">
        <v>54</v>
      </c>
      <c r="I37" t="s" s="8">
        <v>107</v>
      </c>
    </row>
    <row r="38" ht="16.0" customHeight="true">
      <c r="A38" t="n" s="7">
        <v>5.2284244E7</v>
      </c>
      <c r="B38" t="s" s="8">
        <v>80</v>
      </c>
      <c r="C38" t="n" s="8">
        <f>IF(false,"120922934", "120922934")</f>
      </c>
      <c r="D38" t="s" s="8">
        <v>108</v>
      </c>
      <c r="E38" t="n" s="8">
        <v>1.0</v>
      </c>
      <c r="F38" t="n" s="8">
        <v>32.0</v>
      </c>
      <c r="G38" t="s" s="8">
        <v>61</v>
      </c>
      <c r="H38" t="s" s="8">
        <v>54</v>
      </c>
      <c r="I38" t="s" s="8">
        <v>109</v>
      </c>
    </row>
    <row r="39" ht="16.0" customHeight="true">
      <c r="A39" t="n" s="7">
        <v>5.2495522E7</v>
      </c>
      <c r="B39" t="s" s="8">
        <v>68</v>
      </c>
      <c r="C39" t="n" s="8">
        <f>IF(false,"005-1359", "005-1359")</f>
      </c>
      <c r="D39" t="s" s="8">
        <v>110</v>
      </c>
      <c r="E39" t="n" s="8">
        <v>2.0</v>
      </c>
      <c r="F39" t="n" s="8">
        <v>292.0</v>
      </c>
      <c r="G39" t="s" s="8">
        <v>53</v>
      </c>
      <c r="H39" t="s" s="8">
        <v>54</v>
      </c>
      <c r="I39" t="s" s="8">
        <v>111</v>
      </c>
    </row>
    <row r="40" ht="16.0" customHeight="true">
      <c r="A40" t="n" s="7">
        <v>5.243803E7</v>
      </c>
      <c r="B40" t="s" s="8">
        <v>68</v>
      </c>
      <c r="C40" t="n" s="8">
        <f>IF(false,"01-003924", "01-003924")</f>
      </c>
      <c r="D40" t="s" s="8">
        <v>112</v>
      </c>
      <c r="E40" t="n" s="8">
        <v>1.0</v>
      </c>
      <c r="F40" t="n" s="8">
        <v>104.0</v>
      </c>
      <c r="G40" t="s" s="8">
        <v>53</v>
      </c>
      <c r="H40" t="s" s="8">
        <v>50</v>
      </c>
      <c r="I40" t="s" s="8">
        <v>113</v>
      </c>
    </row>
    <row r="41" ht="16.0" customHeight="true">
      <c r="A41" t="n" s="7">
        <v>5.2401457E7</v>
      </c>
      <c r="B41" t="s" s="8">
        <v>51</v>
      </c>
      <c r="C41" t="n" s="8">
        <f>IF(false,"120922391", "120922391")</f>
      </c>
      <c r="D41" t="s" s="8">
        <v>114</v>
      </c>
      <c r="E41" t="n" s="8">
        <v>1.0</v>
      </c>
      <c r="F41" t="n" s="8">
        <v>69.0</v>
      </c>
      <c r="G41" t="s" s="8">
        <v>53</v>
      </c>
      <c r="H41" t="s" s="8">
        <v>50</v>
      </c>
      <c r="I41" t="s" s="8">
        <v>115</v>
      </c>
    </row>
    <row r="42" ht="16.0" customHeight="true">
      <c r="A42" t="n" s="7">
        <v>5.2506887E7</v>
      </c>
      <c r="B42" t="s" s="8">
        <v>68</v>
      </c>
      <c r="C42" t="n" s="8">
        <f>IF(false,"120921743", "120921743")</f>
      </c>
      <c r="D42" t="s" s="8">
        <v>116</v>
      </c>
      <c r="E42" t="n" s="8">
        <v>2.0</v>
      </c>
      <c r="F42" t="n" s="8">
        <v>298.0</v>
      </c>
      <c r="G42" t="s" s="8">
        <v>53</v>
      </c>
      <c r="H42" t="s" s="8">
        <v>50</v>
      </c>
      <c r="I42" t="s" s="8">
        <v>117</v>
      </c>
    </row>
    <row r="43" ht="16.0" customHeight="true">
      <c r="A43" t="n" s="7">
        <v>5.2506887E7</v>
      </c>
      <c r="B43" t="s" s="8">
        <v>68</v>
      </c>
      <c r="C43" t="n" s="8">
        <f>IF(false,"120921744", "120921744")</f>
      </c>
      <c r="D43" t="s" s="8">
        <v>118</v>
      </c>
      <c r="E43" t="n" s="8">
        <v>2.0</v>
      </c>
      <c r="F43" t="n" s="8">
        <v>296.0</v>
      </c>
      <c r="G43" t="s" s="8">
        <v>53</v>
      </c>
      <c r="H43" t="s" s="8">
        <v>50</v>
      </c>
      <c r="I43" t="s" s="8">
        <v>117</v>
      </c>
    </row>
    <row r="44" ht="16.0" customHeight="true">
      <c r="A44" t="n" s="7">
        <v>5.2701683E7</v>
      </c>
      <c r="B44" t="s" s="8">
        <v>54</v>
      </c>
      <c r="C44" t="n" s="8">
        <f>IF(false,"120922877", "120922877")</f>
      </c>
      <c r="D44" t="s" s="8">
        <v>95</v>
      </c>
      <c r="E44" t="n" s="8">
        <v>1.0</v>
      </c>
      <c r="F44" t="n" s="8">
        <v>141.0</v>
      </c>
      <c r="G44" t="s" s="8">
        <v>63</v>
      </c>
      <c r="H44" t="s" s="8">
        <v>50</v>
      </c>
      <c r="I44" t="s" s="8">
        <v>119</v>
      </c>
    </row>
    <row r="45" ht="16.0" customHeight="true">
      <c r="A45" t="n" s="7">
        <v>5.2495176E7</v>
      </c>
      <c r="B45" t="s" s="8">
        <v>68</v>
      </c>
      <c r="C45" t="n" s="8">
        <f>IF(false,"120922884", "120922884")</f>
      </c>
      <c r="D45" t="s" s="8">
        <v>120</v>
      </c>
      <c r="E45" t="n" s="8">
        <v>1.0</v>
      </c>
      <c r="F45" t="n" s="8">
        <v>223.0</v>
      </c>
      <c r="G45" t="s" s="8">
        <v>53</v>
      </c>
      <c r="H45" t="s" s="8">
        <v>50</v>
      </c>
      <c r="I45" t="s" s="8">
        <v>121</v>
      </c>
    </row>
    <row r="46" ht="16.0" customHeight="true">
      <c r="A46" t="n" s="7">
        <v>5.2385889E7</v>
      </c>
      <c r="B46" t="s" s="8">
        <v>51</v>
      </c>
      <c r="C46" t="n" s="8">
        <f>IF(false,"120923171", "120923171")</f>
      </c>
      <c r="D46" t="s" s="8">
        <v>122</v>
      </c>
      <c r="E46" t="n" s="8">
        <v>1.0</v>
      </c>
      <c r="F46" t="n" s="8">
        <v>472.0</v>
      </c>
      <c r="G46" t="s" s="8">
        <v>53</v>
      </c>
      <c r="H46" t="s" s="8">
        <v>50</v>
      </c>
      <c r="I46" t="s" s="8">
        <v>123</v>
      </c>
    </row>
    <row r="47" ht="16.0" customHeight="true">
      <c r="A47" t="n" s="7">
        <v>5.2401457E7</v>
      </c>
      <c r="B47" t="s" s="8">
        <v>51</v>
      </c>
      <c r="C47" t="n" s="8">
        <f>IF(false,"120922391", "120922391")</f>
      </c>
      <c r="D47" t="s" s="8">
        <v>114</v>
      </c>
      <c r="E47" t="n" s="8">
        <v>1.0</v>
      </c>
      <c r="F47" t="n" s="8">
        <v>11.0</v>
      </c>
      <c r="G47" t="s" s="8">
        <v>63</v>
      </c>
      <c r="H47" t="s" s="8">
        <v>50</v>
      </c>
      <c r="I47" t="s" s="8">
        <v>124</v>
      </c>
    </row>
    <row r="48" ht="16.0" customHeight="true">
      <c r="A48" t="n" s="7">
        <v>5.2479477E7</v>
      </c>
      <c r="B48" t="s" s="8">
        <v>68</v>
      </c>
      <c r="C48" t="n" s="8">
        <f>IF(false,"002-101", "002-101")</f>
      </c>
      <c r="D48" t="s" s="8">
        <v>125</v>
      </c>
      <c r="E48" t="n" s="8">
        <v>1.0</v>
      </c>
      <c r="F48" t="n" s="8">
        <v>370.0</v>
      </c>
      <c r="G48" t="s" s="8">
        <v>53</v>
      </c>
      <c r="H48" t="s" s="8">
        <v>50</v>
      </c>
      <c r="I48" t="s" s="8">
        <v>126</v>
      </c>
    </row>
    <row r="49" ht="16.0" customHeight="true">
      <c r="A49" t="n" s="7">
        <v>5.2479477E7</v>
      </c>
      <c r="B49" t="s" s="8">
        <v>68</v>
      </c>
      <c r="C49" t="n" s="8">
        <f>IF(false,"002-101", "002-101")</f>
      </c>
      <c r="D49" t="s" s="8">
        <v>125</v>
      </c>
      <c r="E49" t="n" s="8">
        <v>1.0</v>
      </c>
      <c r="F49" t="n" s="8">
        <v>151.0</v>
      </c>
      <c r="G49" t="s" s="8">
        <v>61</v>
      </c>
      <c r="H49" t="s" s="8">
        <v>50</v>
      </c>
      <c r="I49" t="s" s="8">
        <v>127</v>
      </c>
    </row>
    <row r="50" ht="16.0" customHeight="true">
      <c r="A50" t="n" s="7">
        <v>5.2697753E7</v>
      </c>
      <c r="B50" t="s" s="8">
        <v>54</v>
      </c>
      <c r="C50" t="n" s="8">
        <f>IF(false,"005-1270", "005-1270")</f>
      </c>
      <c r="D50" t="s" s="8">
        <v>128</v>
      </c>
      <c r="E50" t="n" s="8">
        <v>1.0</v>
      </c>
      <c r="F50" t="n" s="8">
        <v>701.0</v>
      </c>
      <c r="G50" t="s" s="8">
        <v>63</v>
      </c>
      <c r="H50" t="s" s="8">
        <v>50</v>
      </c>
      <c r="I50" t="s" s="8">
        <v>129</v>
      </c>
    </row>
    <row r="51" ht="16.0" customHeight="true">
      <c r="A51" t="n" s="7">
        <v>5.2713106E7</v>
      </c>
      <c r="B51" t="s" s="8">
        <v>54</v>
      </c>
      <c r="C51" t="n" s="8">
        <f>IF(false,"120922460", "120922460")</f>
      </c>
      <c r="D51" t="s" s="8">
        <v>130</v>
      </c>
      <c r="E51" t="n" s="8">
        <v>1.0</v>
      </c>
      <c r="F51" t="n" s="8">
        <v>341.0</v>
      </c>
      <c r="G51" t="s" s="8">
        <v>63</v>
      </c>
      <c r="H51" t="s" s="8">
        <v>50</v>
      </c>
      <c r="I51" t="s" s="8">
        <v>131</v>
      </c>
    </row>
    <row r="52" ht="16.0" customHeight="true">
      <c r="A52" t="n" s="7">
        <v>5.2537613E7</v>
      </c>
      <c r="B52" t="s" s="8">
        <v>68</v>
      </c>
      <c r="C52" t="n" s="8">
        <f>IF(false,"120922460", "120922460")</f>
      </c>
      <c r="D52" t="s" s="8">
        <v>130</v>
      </c>
      <c r="E52" t="n" s="8">
        <v>1.0</v>
      </c>
      <c r="F52" t="n" s="8">
        <v>33.0</v>
      </c>
      <c r="G52" t="s" s="8">
        <v>61</v>
      </c>
      <c r="H52" t="s" s="8">
        <v>50</v>
      </c>
      <c r="I52" t="s" s="8">
        <v>132</v>
      </c>
    </row>
    <row r="53" ht="16.0" customHeight="true">
      <c r="A53" t="n" s="7">
        <v>5.2680367E7</v>
      </c>
      <c r="B53" t="s" s="8">
        <v>54</v>
      </c>
      <c r="C53" t="n" s="8">
        <f>IF(false,"120921712", "120921712")</f>
      </c>
      <c r="D53" t="s" s="8">
        <v>133</v>
      </c>
      <c r="E53" t="n" s="8">
        <v>2.0</v>
      </c>
      <c r="F53" t="n" s="8">
        <v>400.0</v>
      </c>
      <c r="G53" t="s" s="8">
        <v>61</v>
      </c>
      <c r="H53" t="s" s="8">
        <v>50</v>
      </c>
      <c r="I53" t="s" s="8">
        <v>134</v>
      </c>
    </row>
    <row r="54" ht="16.0" customHeight="true">
      <c r="A54" t="n" s="7">
        <v>5.2657626E7</v>
      </c>
      <c r="B54" t="s" s="8">
        <v>65</v>
      </c>
      <c r="C54" t="n" s="8">
        <f>IF(false,"005-1273", "005-1273")</f>
      </c>
      <c r="D54" t="s" s="8">
        <v>135</v>
      </c>
      <c r="E54" t="n" s="8">
        <v>1.0</v>
      </c>
      <c r="F54" t="n" s="8">
        <v>426.0</v>
      </c>
      <c r="G54" t="s" s="8">
        <v>63</v>
      </c>
      <c r="H54" t="s" s="8">
        <v>50</v>
      </c>
      <c r="I54" t="s" s="8">
        <v>136</v>
      </c>
    </row>
    <row r="55" ht="16.0" customHeight="true">
      <c r="A55" t="n" s="7">
        <v>5.2534599E7</v>
      </c>
      <c r="B55" t="s" s="8">
        <v>68</v>
      </c>
      <c r="C55" t="n" s="8">
        <f>IF(false,"005-1517", "005-1517")</f>
      </c>
      <c r="D55" t="s" s="8">
        <v>137</v>
      </c>
      <c r="E55" t="n" s="8">
        <v>2.0</v>
      </c>
      <c r="F55" t="n" s="8">
        <v>450.0</v>
      </c>
      <c r="G55" t="s" s="8">
        <v>53</v>
      </c>
      <c r="H55" t="s" s="8">
        <v>50</v>
      </c>
      <c r="I55" t="s" s="8">
        <v>138</v>
      </c>
    </row>
    <row r="56" ht="16.0" customHeight="true">
      <c r="A56" t="n" s="7">
        <v>5.2440049E7</v>
      </c>
      <c r="B56" t="s" s="8">
        <v>68</v>
      </c>
      <c r="C56" t="n" s="8">
        <f>IF(false,"120922573", "120922573")</f>
      </c>
      <c r="D56" t="s" s="8">
        <v>139</v>
      </c>
      <c r="E56" t="n" s="8">
        <v>1.0</v>
      </c>
      <c r="F56" t="n" s="8">
        <v>212.0</v>
      </c>
      <c r="G56" t="s" s="8">
        <v>53</v>
      </c>
      <c r="H56" t="s" s="8">
        <v>50</v>
      </c>
      <c r="I56" t="s" s="8">
        <v>140</v>
      </c>
    </row>
    <row r="57" ht="16.0" customHeight="true">
      <c r="A57" t="n" s="7">
        <v>5.2669462E7</v>
      </c>
      <c r="B57" t="s" s="8">
        <v>65</v>
      </c>
      <c r="C57" t="n" s="8">
        <f>IF(false,"120922090", "120922090")</f>
      </c>
      <c r="D57" t="s" s="8">
        <v>141</v>
      </c>
      <c r="E57" t="n" s="8">
        <v>1.0</v>
      </c>
      <c r="F57" t="n" s="8">
        <v>11.0</v>
      </c>
      <c r="G57" t="s" s="8">
        <v>61</v>
      </c>
      <c r="H57" t="s" s="8">
        <v>50</v>
      </c>
      <c r="I57" t="s" s="8">
        <v>142</v>
      </c>
    </row>
    <row r="58" ht="16.0" customHeight="true">
      <c r="A58" t="n" s="7">
        <v>5.2669462E7</v>
      </c>
      <c r="B58" t="s" s="8">
        <v>65</v>
      </c>
      <c r="C58" t="n" s="8">
        <f>IF(false,"120922768", "120922768")</f>
      </c>
      <c r="D58" t="s" s="8">
        <v>143</v>
      </c>
      <c r="E58" t="n" s="8">
        <v>1.0</v>
      </c>
      <c r="F58" t="n" s="8">
        <v>11.0</v>
      </c>
      <c r="G58" t="s" s="8">
        <v>61</v>
      </c>
      <c r="H58" t="s" s="8">
        <v>50</v>
      </c>
      <c r="I58" t="s" s="8">
        <v>142</v>
      </c>
    </row>
    <row r="59" ht="16.0" customHeight="true">
      <c r="A59" t="n" s="7">
        <v>5.2497179E7</v>
      </c>
      <c r="B59" t="s" s="8">
        <v>68</v>
      </c>
      <c r="C59" t="n" s="8">
        <f>IF(false,"120922763", "120922763")</f>
      </c>
      <c r="D59" t="s" s="8">
        <v>144</v>
      </c>
      <c r="E59" t="n" s="8">
        <v>1.0</v>
      </c>
      <c r="F59" t="n" s="8">
        <v>539.0</v>
      </c>
      <c r="G59" t="s" s="8">
        <v>53</v>
      </c>
      <c r="H59" t="s" s="8">
        <v>50</v>
      </c>
      <c r="I59" t="s" s="8">
        <v>145</v>
      </c>
    </row>
    <row r="60" ht="16.0" customHeight="true">
      <c r="A60" t="n" s="7">
        <v>5.2497179E7</v>
      </c>
      <c r="B60" t="s" s="8">
        <v>68</v>
      </c>
      <c r="C60" t="n" s="8">
        <f>IF(false,"01-003884", "01-003884")</f>
      </c>
      <c r="D60" t="s" s="8">
        <v>71</v>
      </c>
      <c r="E60" t="n" s="8">
        <v>1.0</v>
      </c>
      <c r="F60" t="n" s="8">
        <v>138.0</v>
      </c>
      <c r="G60" t="s" s="8">
        <v>53</v>
      </c>
      <c r="H60" t="s" s="8">
        <v>50</v>
      </c>
      <c r="I60" t="s" s="8">
        <v>145</v>
      </c>
    </row>
    <row r="61" ht="16.0" customHeight="true">
      <c r="A61" t="n" s="7">
        <v>5.2544798E7</v>
      </c>
      <c r="B61" t="s" s="8">
        <v>65</v>
      </c>
      <c r="C61" t="n" s="8">
        <f>IF(false,"120921995", "120921995")</f>
      </c>
      <c r="D61" t="s" s="8">
        <v>146</v>
      </c>
      <c r="E61" t="n" s="8">
        <v>1.0</v>
      </c>
      <c r="F61" t="n" s="8">
        <v>379.0</v>
      </c>
      <c r="G61" t="s" s="8">
        <v>63</v>
      </c>
      <c r="H61" t="s" s="8">
        <v>50</v>
      </c>
      <c r="I61" t="s" s="8">
        <v>147</v>
      </c>
    </row>
    <row r="62" ht="16.0" customHeight="true">
      <c r="A62" t="n" s="7">
        <v>5.2756369E7</v>
      </c>
      <c r="B62" t="s" s="8">
        <v>54</v>
      </c>
      <c r="C62" t="n" s="8">
        <f>IF(false,"01-004189", "01-004189")</f>
      </c>
      <c r="D62" t="s" s="8">
        <v>148</v>
      </c>
      <c r="E62" t="n" s="8">
        <v>2.0</v>
      </c>
      <c r="F62" t="n" s="8">
        <v>28.0</v>
      </c>
      <c r="G62" t="s" s="8">
        <v>61</v>
      </c>
      <c r="H62" t="s" s="8">
        <v>50</v>
      </c>
      <c r="I62" t="s" s="8">
        <v>149</v>
      </c>
    </row>
    <row r="63" ht="16.0" customHeight="true">
      <c r="A63" t="n" s="7">
        <v>5.2302336E7</v>
      </c>
      <c r="B63" t="s" s="8">
        <v>51</v>
      </c>
      <c r="C63" t="n" s="8">
        <f>IF(false,"002-101", "002-101")</f>
      </c>
      <c r="D63" t="s" s="8">
        <v>125</v>
      </c>
      <c r="E63" t="n" s="8">
        <v>1.0</v>
      </c>
      <c r="F63" t="n" s="8">
        <v>128.0</v>
      </c>
      <c r="G63" t="s" s="8">
        <v>61</v>
      </c>
      <c r="H63" t="s" s="8">
        <v>50</v>
      </c>
      <c r="I63" t="s" s="8">
        <v>150</v>
      </c>
    </row>
    <row r="64" ht="16.0" customHeight="true">
      <c r="A64" t="n" s="7">
        <v>5.2706982E7</v>
      </c>
      <c r="B64" t="s" s="8">
        <v>54</v>
      </c>
      <c r="C64" t="n" s="8">
        <f>IF(false,"120921202", "120921202")</f>
      </c>
      <c r="D64" t="s" s="8">
        <v>60</v>
      </c>
      <c r="E64" t="n" s="8">
        <v>1.0</v>
      </c>
      <c r="F64" t="n" s="8">
        <v>1798.0</v>
      </c>
      <c r="G64" t="s" s="8">
        <v>63</v>
      </c>
      <c r="H64" t="s" s="8">
        <v>50</v>
      </c>
      <c r="I64" t="s" s="8">
        <v>151</v>
      </c>
    </row>
    <row r="65" ht="16.0" customHeight="true">
      <c r="A65" t="n" s="7">
        <v>5.2284244E7</v>
      </c>
      <c r="B65" t="s" s="8">
        <v>80</v>
      </c>
      <c r="C65" t="n" s="8">
        <f>IF(false,"120922934", "120922934")</f>
      </c>
      <c r="D65" t="s" s="8">
        <v>108</v>
      </c>
      <c r="E65" t="n" s="8">
        <v>1.0</v>
      </c>
      <c r="F65" t="n" s="8">
        <v>87.0</v>
      </c>
      <c r="G65" t="s" s="8">
        <v>53</v>
      </c>
      <c r="H65" t="s" s="8">
        <v>50</v>
      </c>
      <c r="I65" t="s" s="8">
        <v>152</v>
      </c>
    </row>
    <row r="66" ht="16.0" customHeight="true">
      <c r="A66" t="n" s="7">
        <v>5.2383549E7</v>
      </c>
      <c r="B66" t="s" s="8">
        <v>51</v>
      </c>
      <c r="C66" t="n" s="8">
        <f>IF(false,"005-1254", "005-1254")</f>
      </c>
      <c r="D66" t="s" s="8">
        <v>77</v>
      </c>
      <c r="E66" t="n" s="8">
        <v>1.0</v>
      </c>
      <c r="F66" t="n" s="8">
        <v>215.0</v>
      </c>
      <c r="G66" t="s" s="8">
        <v>53</v>
      </c>
      <c r="H66" t="s" s="8">
        <v>50</v>
      </c>
      <c r="I66" t="s" s="8">
        <v>153</v>
      </c>
    </row>
    <row r="67" ht="16.0" customHeight="true">
      <c r="A67" t="n" s="7">
        <v>5.2383549E7</v>
      </c>
      <c r="B67" t="s" s="8">
        <v>51</v>
      </c>
      <c r="C67" t="n" s="8">
        <f>IF(false,"005-1254", "005-1254")</f>
      </c>
      <c r="D67" t="s" s="8">
        <v>77</v>
      </c>
      <c r="E67" t="n" s="8">
        <v>1.0</v>
      </c>
      <c r="F67" t="n" s="8">
        <v>554.0</v>
      </c>
      <c r="G67" t="s" s="8">
        <v>61</v>
      </c>
      <c r="H67" t="s" s="8">
        <v>50</v>
      </c>
      <c r="I67" t="s" s="8">
        <v>154</v>
      </c>
    </row>
    <row r="68" ht="16.0" customHeight="true">
      <c r="A68" t="n" s="7">
        <v>5.2658473E7</v>
      </c>
      <c r="B68" t="s" s="8">
        <v>65</v>
      </c>
      <c r="C68" t="n" s="8">
        <f>IF(false,"120922963", "120922963")</f>
      </c>
      <c r="D68" t="s" s="8">
        <v>155</v>
      </c>
      <c r="E68" t="n" s="8">
        <v>1.0</v>
      </c>
      <c r="F68" t="n" s="8">
        <v>39.0</v>
      </c>
      <c r="G68" t="s" s="8">
        <v>61</v>
      </c>
      <c r="H68" t="s" s="8">
        <v>50</v>
      </c>
      <c r="I68" t="s" s="8">
        <v>156</v>
      </c>
    </row>
    <row r="69" ht="16.0" customHeight="true">
      <c r="A69" t="n" s="7">
        <v>5.2503618E7</v>
      </c>
      <c r="B69" t="s" s="8">
        <v>68</v>
      </c>
      <c r="C69" t="n" s="8">
        <f>IF(false,"120922573", "120922573")</f>
      </c>
      <c r="D69" t="s" s="8">
        <v>139</v>
      </c>
      <c r="E69" t="n" s="8">
        <v>1.0</v>
      </c>
      <c r="F69" t="n" s="8">
        <v>554.0</v>
      </c>
      <c r="G69" t="s" s="8">
        <v>63</v>
      </c>
      <c r="H69" t="s" s="8">
        <v>50</v>
      </c>
      <c r="I69" t="s" s="8">
        <v>157</v>
      </c>
    </row>
    <row r="70" ht="16.0" customHeight="true">
      <c r="A70" t="n" s="7">
        <v>5.2324409E7</v>
      </c>
      <c r="B70" t="s" s="8">
        <v>51</v>
      </c>
      <c r="C70" t="n" s="8">
        <f>IF(false,"005-1255", "005-1255")</f>
      </c>
      <c r="D70" t="s" s="8">
        <v>66</v>
      </c>
      <c r="E70" t="n" s="8">
        <v>1.0</v>
      </c>
      <c r="F70" t="n" s="8">
        <v>456.0</v>
      </c>
      <c r="G70" t="s" s="8">
        <v>53</v>
      </c>
      <c r="H70" t="s" s="8">
        <v>50</v>
      </c>
      <c r="I70" t="s" s="8">
        <v>158</v>
      </c>
    </row>
    <row r="71" ht="16.0" customHeight="true">
      <c r="A71" t="n" s="7">
        <v>5.2649237E7</v>
      </c>
      <c r="B71" t="s" s="8">
        <v>65</v>
      </c>
      <c r="C71" t="n" s="8">
        <f>IF(false,"120922092", "120922092")</f>
      </c>
      <c r="D71" t="s" s="8">
        <v>159</v>
      </c>
      <c r="E71" t="n" s="8">
        <v>1.0</v>
      </c>
      <c r="F71" t="n" s="8">
        <v>188.0</v>
      </c>
      <c r="G71" t="s" s="8">
        <v>63</v>
      </c>
      <c r="H71" t="s" s="8">
        <v>50</v>
      </c>
      <c r="I71" t="s" s="8">
        <v>160</v>
      </c>
    </row>
    <row r="72" ht="16.0" customHeight="true">
      <c r="A72" t="n" s="7">
        <v>5.2623491E7</v>
      </c>
      <c r="B72" t="s" s="8">
        <v>65</v>
      </c>
      <c r="C72" t="n" s="8">
        <f>IF(false,"002-101", "002-101")</f>
      </c>
      <c r="D72" t="s" s="8">
        <v>125</v>
      </c>
      <c r="E72" t="n" s="8">
        <v>1.0</v>
      </c>
      <c r="F72" t="n" s="8">
        <v>59.0</v>
      </c>
      <c r="G72" t="s" s="8">
        <v>61</v>
      </c>
      <c r="H72" t="s" s="8">
        <v>50</v>
      </c>
      <c r="I72" t="s" s="8">
        <v>161</v>
      </c>
    </row>
    <row r="73" ht="16.0" customHeight="true">
      <c r="A73" t="n" s="7">
        <v>5.2302336E7</v>
      </c>
      <c r="B73" t="s" s="8">
        <v>51</v>
      </c>
      <c r="C73" t="n" s="8">
        <f>IF(false,"002-101", "002-101")</f>
      </c>
      <c r="D73" t="s" s="8">
        <v>125</v>
      </c>
      <c r="E73" t="n" s="8">
        <v>1.0</v>
      </c>
      <c r="F73" t="n" s="8">
        <v>370.0</v>
      </c>
      <c r="G73" t="s" s="8">
        <v>53</v>
      </c>
      <c r="H73" t="s" s="8">
        <v>50</v>
      </c>
      <c r="I73" t="s" s="8">
        <v>162</v>
      </c>
    </row>
    <row r="74" ht="16.0" customHeight="true"/>
    <row r="75" ht="16.0" customHeight="true">
      <c r="A75" t="s" s="1">
        <v>37</v>
      </c>
      <c r="B75" s="1"/>
      <c r="C75" s="1"/>
      <c r="D75" s="1"/>
      <c r="E75" s="1"/>
      <c r="F75" t="n" s="8">
        <v>18661.0</v>
      </c>
      <c r="G75" s="2"/>
    </row>
    <row r="76" ht="16.0" customHeight="true"/>
    <row r="77" ht="16.0" customHeight="true">
      <c r="A77" t="s" s="1">
        <v>36</v>
      </c>
    </row>
    <row r="78" ht="34.0" customHeight="true">
      <c r="A78" t="s" s="9">
        <v>38</v>
      </c>
      <c r="B78" t="s" s="9">
        <v>0</v>
      </c>
      <c r="C78" t="s" s="9">
        <v>43</v>
      </c>
      <c r="D78" t="s" s="9">
        <v>1</v>
      </c>
      <c r="E78" t="s" s="9">
        <v>2</v>
      </c>
      <c r="F78" t="s" s="9">
        <v>39</v>
      </c>
      <c r="G78" t="s" s="9">
        <v>5</v>
      </c>
      <c r="H78" t="s" s="9">
        <v>3</v>
      </c>
      <c r="I78" t="s" s="9">
        <v>4</v>
      </c>
    </row>
    <row r="79" ht="16.0" customHeight="true">
      <c r="A79" t="n" s="8">
        <v>5.2273776E7</v>
      </c>
      <c r="B79" t="s" s="8">
        <v>80</v>
      </c>
      <c r="C79" t="n" s="8">
        <f>IF(false,"005-1255", "005-1255")</f>
      </c>
      <c r="D79" t="s" s="8">
        <v>66</v>
      </c>
      <c r="E79" t="n" s="8">
        <v>1.0</v>
      </c>
      <c r="F79" t="n" s="8">
        <v>-169.0</v>
      </c>
      <c r="G79" t="s" s="8">
        <v>163</v>
      </c>
      <c r="H79" t="s" s="8">
        <v>54</v>
      </c>
      <c r="I79" t="s" s="8">
        <v>164</v>
      </c>
    </row>
    <row r="80" ht="16.0" customHeight="true">
      <c r="A80" t="n" s="8">
        <v>5.1283513E7</v>
      </c>
      <c r="B80" t="s" s="8">
        <v>165</v>
      </c>
      <c r="C80" t="n" s="8">
        <f>IF(false,"120922780", "120922780")</f>
      </c>
      <c r="D80" t="s" s="8">
        <v>166</v>
      </c>
      <c r="E80" t="n" s="8">
        <v>1.0</v>
      </c>
      <c r="F80" t="n" s="8">
        <v>-487.0</v>
      </c>
      <c r="G80" t="s" s="8">
        <v>163</v>
      </c>
      <c r="H80" t="s" s="8">
        <v>54</v>
      </c>
      <c r="I80" t="s" s="8">
        <v>167</v>
      </c>
    </row>
    <row r="81" ht="16.0" customHeight="true">
      <c r="A81" t="n" s="8">
        <v>5.1283513E7</v>
      </c>
      <c r="B81" t="s" s="8">
        <v>165</v>
      </c>
      <c r="C81" t="n" s="8">
        <f>IF(false,"120922780", "120922780")</f>
      </c>
      <c r="D81" t="s" s="8">
        <v>166</v>
      </c>
      <c r="E81" t="n" s="8">
        <v>1.0</v>
      </c>
      <c r="F81" t="n" s="8">
        <v>-86.0</v>
      </c>
      <c r="G81" t="s" s="8">
        <v>168</v>
      </c>
      <c r="H81" t="s" s="8">
        <v>54</v>
      </c>
      <c r="I81" t="s" s="8">
        <v>169</v>
      </c>
    </row>
    <row r="82" ht="16.0" customHeight="true"/>
    <row r="83" ht="16.0" customHeight="true">
      <c r="A83" t="s" s="1">
        <v>37</v>
      </c>
      <c r="F83" t="n" s="8">
        <v>-742.0</v>
      </c>
      <c r="G83" s="2"/>
      <c r="H83" s="0"/>
      <c r="I83" s="0"/>
    </row>
    <row r="84" ht="16.0" customHeight="true">
      <c r="A84" s="1"/>
      <c r="B84" s="1"/>
      <c r="C84" s="1"/>
      <c r="D84" s="1"/>
      <c r="E84" s="1"/>
      <c r="F84" s="1"/>
      <c r="G84" s="1"/>
      <c r="H84" s="1"/>
      <c r="I84" s="1"/>
    </row>
    <row r="85" ht="16.0" customHeight="true">
      <c r="A85" t="s" s="1">
        <v>40</v>
      </c>
    </row>
    <row r="86" ht="34.0" customHeight="true">
      <c r="A86" t="s" s="9">
        <v>47</v>
      </c>
      <c r="B86" t="s" s="9">
        <v>48</v>
      </c>
      <c r="C86" s="9"/>
      <c r="D86" s="9"/>
      <c r="E86" s="9"/>
      <c r="F86" t="s" s="9">
        <v>39</v>
      </c>
      <c r="G86" t="s" s="9">
        <v>5</v>
      </c>
      <c r="H86" t="s" s="9">
        <v>3</v>
      </c>
      <c r="I86" t="s" s="9">
        <v>4</v>
      </c>
    </row>
    <row r="87" ht="16.0" customHeight="true"/>
    <row r="88" ht="16.0" customHeight="true">
      <c r="A88" t="s" s="1">
        <v>37</v>
      </c>
      <c r="F88" t="n" s="8">
        <v>0.0</v>
      </c>
      <c r="G88" s="2"/>
      <c r="H88" s="0"/>
      <c r="I88" s="0"/>
    </row>
    <row r="89" ht="16.0" customHeight="true">
      <c r="A89" s="1"/>
      <c r="B89" s="1"/>
      <c r="C89" s="1"/>
      <c r="D89" s="1"/>
      <c r="E89" s="1"/>
      <c r="F89" s="1"/>
      <c r="G89" s="1"/>
      <c r="H89" s="1"/>
      <c r="I8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