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>
    <mc:Choice Requires="x15">
      <x15ac:absPath xmlns:x15ac="http://schemas.microsoft.com/office/spreadsheetml/2010/11/ac" url="/Users/don-dron/arc/arcadia/market/mbi/mbi/report-generator/src/main/resources/netting/"/>
    </mc:Choice>
  </mc:AlternateContent>
  <xr:revisionPtr revIDLastSave="0" documentId="13_ncr:1_{9CEDBCEF-C0B0-B647-B3B4-482DD0A79DAD}" xr6:coauthVersionLast="46" xr6:coauthVersionMax="46" xr10:uidLastSave="{00000000-0000-0000-0000-000000000000}"/>
  <bookViews>
    <workbookView xWindow="0" yWindow="460" windowWidth="28800" windowHeight="14180" xr2:uid="{00000000-000D-0000-FFFF-FFFF00000000}"/>
  </bookViews>
  <sheets>
    <sheet name="Отчет по одному ПП" sheetId="2" r:id="rId1"/>
  </sheets>
  <calcPr calcId="152511" calcOnSave="0"/>
  <extLst>
    <ext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Andrew Illarionov</author>
  </authors>
  <commentList/>
</comments>
</file>

<file path=xl/sharedStrings.xml><?xml version="1.0" encoding="utf-8"?>
<sst xmlns="http://schemas.openxmlformats.org/spreadsheetml/2006/main" count="382" uniqueCount="91">
  <si>
    <t>Дата оформления</t>
  </si>
  <si>
    <t>Название товара</t>
  </si>
  <si>
    <t>Количество</t>
  </si>
  <si>
    <t>Дата транзакции</t>
  </si>
  <si>
    <t>ID транзакции</t>
  </si>
  <si>
    <t>Источник транзакции</t>
  </si>
  <si>
    <t>${header.date}</t>
  </si>
  <si>
    <t>${header.bankOrderId}</t>
  </si>
  <si>
    <t>${header.sum}</t>
  </si>
  <si>
    <t>${payment.orderId}</t>
  </si>
  <si>
    <t>${payment.creationDate}</t>
  </si>
  <si>
    <t>${payment.offerName}</t>
  </si>
  <si>
    <t>${payment.itemCount}</t>
  </si>
  <si>
    <t>${payment.itemSum}</t>
  </si>
  <si>
    <t>${payment.paymentType}</t>
  </si>
  <si>
    <t>${payment.trantime}</t>
  </si>
  <si>
    <t>${payment.trustId}</t>
  </si>
  <si>
    <t>${header.paymentSum}</t>
  </si>
  <si>
    <t>${refund.orderId}</t>
  </si>
  <si>
    <t>${refund.creationDate}</t>
  </si>
  <si>
    <t>${refund.offerName}</t>
  </si>
  <si>
    <t>${refund.itemCount}</t>
  </si>
  <si>
    <t>${refund.itemSum}</t>
  </si>
  <si>
    <t>${refund.paymentType}</t>
  </si>
  <si>
    <t>${refund.trantime}</t>
  </si>
  <si>
    <t>${refund.trustId}</t>
  </si>
  <si>
    <t>${header.refundSum}</t>
  </si>
  <si>
    <t>${commission.itemSum}</t>
  </si>
  <si>
    <t>${commission.paymentType}</t>
  </si>
  <si>
    <t>${commission.trantime}</t>
  </si>
  <si>
    <t>${commission.trustId}</t>
  </si>
  <si>
    <t>${header.commissionSum}</t>
  </si>
  <si>
    <t>Дата платёжного поручения</t>
  </si>
  <si>
    <t>Номер платёжного поручения</t>
  </si>
  <si>
    <t>Сумма платёжного поручения</t>
  </si>
  <si>
    <t>Начисления</t>
  </si>
  <si>
    <t>Возвраты и компенсации покупателям</t>
  </si>
  <si>
    <t>Всего</t>
  </si>
  <si>
    <t>Номер заказа</t>
  </si>
  <si>
    <t>Сумма транзакции, руб.</t>
  </si>
  <si>
    <t>Удержания для оплаты услуг</t>
  </si>
  <si>
    <t>$[IF(${header.whiteMarket},"${payment.offerId}", "${payment.shopSku}")]</t>
  </si>
  <si>
    <t>$[IF(${header.whiteMarket},"${refund.offerId}", "${refund.shopSku}")]</t>
  </si>
  <si>
    <t>Ваш SKU</t>
  </si>
  <si>
    <t>${commission.orderId}</t>
  </si>
  <si>
    <t>${commission.creationDate}</t>
  </si>
  <si>
    <t>Отчет о платежном поручении</t>
  </si>
  <si>
    <t>Номер акта об оказанных услугах</t>
  </si>
  <si>
    <t>Дата акта об оказанных услугах</t>
  </si>
  <si>
    <t/>
  </si>
  <si>
    <t>09.07.2021</t>
  </si>
  <si>
    <t>06.07.2021</t>
  </si>
  <si>
    <t>Satisfyer Стимулятор Pro 2 Vibration, rose gold</t>
  </si>
  <si>
    <t>Платёж за скидку по баллам Яндекс.Плюса</t>
  </si>
  <si>
    <t>07.07.2021</t>
  </si>
  <si>
    <t>60e454ac2fe0980d64575a1c</t>
  </si>
  <si>
    <t>Pigeon Соска силиконовая для бутылочки Перистальтик Плюс, размер М, 3+ мес., 2 шт</t>
  </si>
  <si>
    <t>60e46f864f5c6e17a0d7380f</t>
  </si>
  <si>
    <t>Merries Merries, подгузники размер XL (12-20 кг), 44 шт</t>
  </si>
  <si>
    <t>60e4b2028927ca9f082ef943</t>
  </si>
  <si>
    <t>04.07.2021</t>
  </si>
  <si>
    <t>Holika Holika Holika Holika, Универсальный несмываемый гель Aloe 99% Soothing Gel, 55 мл</t>
  </si>
  <si>
    <t>08.07.2021</t>
  </si>
  <si>
    <t>60e1c000b9f8ed62b11a00fe</t>
  </si>
  <si>
    <t>Доставка</t>
  </si>
  <si>
    <t>Платёж за скидку маркетплейса</t>
  </si>
  <si>
    <t>60e68c5f2fe09826b4088f55</t>
  </si>
  <si>
    <t>60e6a01e863e4e1b704cf3bf</t>
  </si>
  <si>
    <t>60e6a0230fe99542de379164</t>
  </si>
  <si>
    <t>60e6a027c3080f73a4dcdc3b</t>
  </si>
  <si>
    <t>60e6a02c9066f407b9b78531</t>
  </si>
  <si>
    <t>60e6a02e0fe9953d5e379172</t>
  </si>
  <si>
    <t>05.07.2021</t>
  </si>
  <si>
    <t>60e6a2536a8643314f0e4509</t>
  </si>
  <si>
    <t>60e6a253dff13b7c7659896e</t>
  </si>
  <si>
    <t>60e6a253f78dba529bf789d3</t>
  </si>
  <si>
    <t>60e6a2553620c212b13a6d98</t>
  </si>
  <si>
    <t>60e6a255f988019fa4744630</t>
  </si>
  <si>
    <t>60e6a2589066f45438b78543</t>
  </si>
  <si>
    <t>60e6a2c0fbacea73de93aa92</t>
  </si>
  <si>
    <t>60e6a3479066f407b9b78536</t>
  </si>
  <si>
    <t>60e6a3519066f407b9b78537</t>
  </si>
  <si>
    <t>60e6a35fdbdc3136ada008b5</t>
  </si>
  <si>
    <t>Manuoki Подгузники Manuoki размер M (6-11 кг) 56 шт</t>
  </si>
  <si>
    <t>60e5fdbff4c0cb61b810f86a</t>
  </si>
  <si>
    <t>Deoproce Шампунь с экстрактом черного чеснока Black Garlic Intensive Energy Shampoo, 1000 мл</t>
  </si>
  <si>
    <t>60e626c1dbdc314fa4579170</t>
  </si>
  <si>
    <t>KIOSHI трусики XL (12-18 кг), 36 шт.</t>
  </si>
  <si>
    <t>KIOSHI трусики XXL (16+ кг) 34 шт., 34 шт.</t>
  </si>
  <si>
    <t>Joonies Подгузники-трусики, размер XL (12-17 кг), 38 шт.</t>
  </si>
  <si>
    <t>60e6eeb6f988017a945b72c2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</si>
</sst>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 x14ac:knownFonts="1"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  <font>
      <b/>
      <sz val="10"/>
      <name val="Arial"/>
      <family val="2"/>
      <charset val="204"/>
    </font>
    <font>
      <b/>
      <sz val="9"/>
      <color rgb="FF000000"/>
      <name val="Tahoma"/>
      <family val="2"/>
      <charset val="204"/>
    </font>
    <font>
      <b/>
      <sz val="18"/>
      <color theme="1"/>
      <name val="Calibri (Body)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DBEEF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2" fillId="0" borderId="0" xfId="0" quotePrefix="1" applyFont="1"/>
    <xf numFmtId="0" fontId="1" fillId="0" borderId="0" xfId="0" applyFont="1"/>
    <xf numFmtId="14" fontId="3" fillId="0" borderId="0" xfId="0" applyNumberFormat="1" applyFont="1" applyAlignment="1">
      <alignment vertical="top"/>
    </xf>
    <xf numFmtId="0" fontId="3" fillId="0" borderId="0" xfId="0" applyFont="1" applyAlignment="1">
      <alignment vertical="top"/>
    </xf>
    <xf numFmtId="1" fontId="3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/>
    <xf numFmtId="0" fontId="2" fillId="2" borderId="1" xfId="0" applyFont="1" applyFill="1" applyBorder="1" applyAlignment="1">
      <alignment horizontal="center" vertical="center" wrapText="1"/>
    </xf>
    <xf numFmtId="2" fontId="3" fillId="0" borderId="0" xfId="0" applyNumberFormat="1" applyFont="1" applyAlignment="1">
      <alignment vertical="top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5"/>
  <sheetViews>
    <sheetView tabSelected="1" workbookViewId="0">
      <selection activeCell="B5" sqref="B5"/>
    </sheetView>
  </sheetViews>
  <sheetFormatPr baseColWidth="10" defaultColWidth="11" defaultRowHeight="16" x14ac:dyDescent="0.2"/>
  <cols>
    <col min="1" max="1" customWidth="true" width="29.33203125" collapsed="false"/>
    <col min="2" max="2" customWidth="true" width="22.1640625" collapsed="false"/>
    <col min="3" max="3" customWidth="true" width="16.5" collapsed="false"/>
    <col min="4" max="4" customWidth="true" width="19.0" collapsed="false"/>
    <col min="5" max="5" customWidth="true" width="18.1640625" collapsed="false"/>
    <col min="6" max="6" customWidth="true" width="22.1640625" collapsed="false"/>
    <col min="7" max="7" customWidth="true" width="23.1640625" collapsed="false"/>
    <col min="8" max="8" customWidth="true" width="20.83203125" collapsed="false"/>
    <col min="9" max="9" customWidth="true" width="24.0" collapsed="false"/>
  </cols>
  <sheetData>
    <row r="1" spans="1:9" s="3" customFormat="1" ht="24" x14ac:dyDescent="0.3">
      <c r="A1" s="11" t="s">
        <v>46</v>
      </c>
      <c r="B1" s="12"/>
      <c r="C1" s="12"/>
    </row>
    <row r="2" spans="1:9" s="3" customFormat="1" x14ac:dyDescent="0.2" ht="16.0" customHeight="true">
      <c r="A2" s="3" t="s">
        <v>32</v>
      </c>
      <c r="B2" s="4" t="s">
        <v>50</v>
      </c>
    </row>
    <row r="3" spans="1:9" s="3" customFormat="1" x14ac:dyDescent="0.2" ht="16.0" customHeight="true">
      <c r="A3" s="3" t="s">
        <v>33</v>
      </c>
      <c r="B3" s="5" t="n">
        <v>53548.0</v>
      </c>
    </row>
    <row r="4" spans="1:9" s="3" customFormat="1" x14ac:dyDescent="0.2" ht="16.0" customHeight="true">
      <c r="A4" s="3" t="s">
        <v>34</v>
      </c>
      <c r="B4" s="10" t="n">
        <v>2960.0</v>
      </c>
    </row>
    <row r="5" spans="1:9" x14ac:dyDescent="0.2" ht="16.0" customHeight="true">
      <c r="A5" s="3"/>
      <c r="B5" s="6"/>
      <c r="C5" s="3"/>
      <c r="D5" s="3"/>
      <c r="E5" s="3"/>
      <c r="F5" s="3"/>
      <c r="G5" s="3"/>
      <c r="H5" s="3"/>
      <c r="I5" s="3"/>
    </row>
    <row r="6" spans="1:9" ht="19.0" customHeight="true" x14ac:dyDescent="0.2">
      <c r="A6" s="3" t="s">
        <v>35</v>
      </c>
    </row>
    <row r="7" spans="1:9" s="8" customFormat="1" ht="34.0" x14ac:dyDescent="0.2" customHeight="true">
      <c r="A7" s="9" t="s">
        <v>38</v>
      </c>
      <c r="B7" s="9" t="s">
        <v>0</v>
      </c>
      <c r="C7" s="9" t="s">
        <v>43</v>
      </c>
      <c r="D7" s="9" t="s">
        <v>1</v>
      </c>
      <c r="E7" s="9" t="s">
        <v>2</v>
      </c>
      <c r="F7" s="9" t="s">
        <v>39</v>
      </c>
      <c r="G7" s="9" t="s">
        <v>5</v>
      </c>
      <c r="H7" s="9" t="s">
        <v>3</v>
      </c>
      <c r="I7" s="9" t="s">
        <v>4</v>
      </c>
    </row>
    <row r="8" spans="1:9" x14ac:dyDescent="0.2" ht="16.0" customHeight="true">
      <c r="A8" s="7" t="n">
        <v>5.3682612E7</v>
      </c>
      <c r="B8" s="8" t="s">
        <v>51</v>
      </c>
      <c r="C8" s="8" t="n">
        <f>IF(true,"120922942", "")</f>
      </c>
      <c r="D8" s="8" t="s">
        <v>52</v>
      </c>
      <c r="E8" s="8" t="n">
        <v>1.0</v>
      </c>
      <c r="F8" s="8" t="n">
        <v>219.0</v>
      </c>
      <c r="G8" s="8" t="s">
        <v>53</v>
      </c>
      <c r="H8" s="8" t="s">
        <v>54</v>
      </c>
      <c r="I8" s="8" t="s">
        <v>55</v>
      </c>
    </row>
    <row r="9" ht="16.0" customHeight="true">
      <c r="A9" t="n" s="7">
        <v>5.3696933E7</v>
      </c>
      <c r="B9" t="s" s="8">
        <v>51</v>
      </c>
      <c r="C9" t="n" s="8">
        <f>IF(true,"005-1257", "")</f>
      </c>
      <c r="D9" t="s" s="8">
        <v>56</v>
      </c>
      <c r="E9" t="n" s="8">
        <v>2.0</v>
      </c>
      <c r="F9" t="n" s="8">
        <v>807.0</v>
      </c>
      <c r="G9" t="s" s="8">
        <v>53</v>
      </c>
      <c r="H9" t="s" s="8">
        <v>54</v>
      </c>
      <c r="I9" t="s" s="8">
        <v>57</v>
      </c>
    </row>
    <row r="10" spans="1:9" x14ac:dyDescent="0.2" ht="16.0" customHeight="true">
      <c r="A10" s="7" t="n">
        <v>5.3730085E7</v>
      </c>
      <c r="B10" s="8" t="s">
        <v>51</v>
      </c>
      <c r="C10" s="8" t="n">
        <f>IF(true,"003-318", "")</f>
      </c>
      <c r="D10" s="8" t="s">
        <v>58</v>
      </c>
      <c r="E10" s="8" t="n">
        <v>1.0</v>
      </c>
      <c r="F10" s="8" t="n">
        <v>587.0</v>
      </c>
      <c r="G10" s="8" t="s">
        <v>53</v>
      </c>
      <c r="H10" t="s" s="8">
        <v>54</v>
      </c>
      <c r="I10" t="s" s="8">
        <v>59</v>
      </c>
    </row>
    <row r="11" ht="16.0" customHeight="true">
      <c r="A11" t="n" s="7">
        <v>5.3417885E7</v>
      </c>
      <c r="B11" t="s" s="8">
        <v>60</v>
      </c>
      <c r="C11" t="n" s="8">
        <f>IF(true,"01-003925", "")</f>
      </c>
      <c r="D11" t="s" s="8">
        <v>61</v>
      </c>
      <c r="E11" t="n" s="8">
        <v>1.0</v>
      </c>
      <c r="F11" t="n" s="8">
        <v>13.0</v>
      </c>
      <c r="G11" t="s" s="8">
        <v>53</v>
      </c>
      <c r="H11" t="s" s="8">
        <v>62</v>
      </c>
      <c r="I11" t="s" s="8">
        <v>63</v>
      </c>
    </row>
    <row r="12" spans="1:9" x14ac:dyDescent="0.2" ht="16.0" customHeight="true">
      <c r="A12" s="7" t="n">
        <v>5.3687579E7</v>
      </c>
      <c r="B12" t="s" s="8">
        <v>51</v>
      </c>
      <c r="C12" t="n" s="8">
        <f>IF(true,"", "")</f>
      </c>
      <c r="D12" t="s" s="8">
        <v>64</v>
      </c>
      <c r="E12" t="n" s="8">
        <v>1.0</v>
      </c>
      <c r="F12" t="n" s="8">
        <v>74.0</v>
      </c>
      <c r="G12" t="s" s="8">
        <v>65</v>
      </c>
      <c r="H12" t="s" s="8">
        <v>62</v>
      </c>
      <c r="I12" t="s" s="8">
        <v>66</v>
      </c>
    </row>
    <row r="13" spans="1:9" s="8" customFormat="1" ht="16.0" x14ac:dyDescent="0.2" customHeight="true">
      <c r="A13" s="7" t="n">
        <v>5.3682612E7</v>
      </c>
      <c r="B13" s="8" t="s">
        <v>51</v>
      </c>
      <c r="C13" s="8" t="n">
        <f>IF(true,"", "")</f>
      </c>
      <c r="D13" s="8" t="s">
        <v>64</v>
      </c>
      <c r="E13" s="8" t="n">
        <v>1.0</v>
      </c>
      <c r="F13" s="8" t="n">
        <v>49.0</v>
      </c>
      <c r="G13" s="8" t="s">
        <v>65</v>
      </c>
      <c r="H13" s="8" t="s">
        <v>62</v>
      </c>
      <c r="I13" s="8" t="s">
        <v>67</v>
      </c>
    </row>
    <row r="14" spans="1:9" x14ac:dyDescent="0.2" ht="16.0" customHeight="true">
      <c r="A14" s="7" t="n">
        <v>5.3698283E7</v>
      </c>
      <c r="B14" s="8" t="s">
        <v>51</v>
      </c>
      <c r="C14" s="8" t="n">
        <f>IF(true,"", "")</f>
      </c>
      <c r="D14" s="8" t="s">
        <v>64</v>
      </c>
      <c r="E14" s="8" t="n">
        <v>1.0</v>
      </c>
      <c r="F14" s="8" t="n">
        <v>49.0</v>
      </c>
      <c r="G14" s="8" t="s">
        <v>65</v>
      </c>
      <c r="H14" s="8" t="s">
        <v>62</v>
      </c>
      <c r="I14" s="8" t="s">
        <v>68</v>
      </c>
    </row>
    <row r="15" ht="16.0" customHeight="true">
      <c r="A15" t="n" s="7">
        <v>5.3721624E7</v>
      </c>
      <c r="B15" t="s" s="8">
        <v>51</v>
      </c>
      <c r="C15" t="n" s="8">
        <f>IF(true,"", "")</f>
      </c>
      <c r="D15" t="s" s="8">
        <v>64</v>
      </c>
      <c r="E15" t="n" s="8">
        <v>1.0</v>
      </c>
      <c r="F15" t="n" s="8">
        <v>49.0</v>
      </c>
      <c r="G15" t="s" s="8">
        <v>65</v>
      </c>
      <c r="H15" t="s" s="8">
        <v>62</v>
      </c>
      <c r="I15" t="s" s="8">
        <v>69</v>
      </c>
    </row>
    <row r="16" spans="1:9" s="1" customFormat="1" x14ac:dyDescent="0.2" ht="16.0" customHeight="true">
      <c r="A16" s="7" t="n">
        <v>5.3604795E7</v>
      </c>
      <c r="B16" t="s" s="8">
        <v>51</v>
      </c>
      <c r="C16" t="n" s="8">
        <f>IF(true,"", "")</f>
      </c>
      <c r="D16" t="s" s="8">
        <v>64</v>
      </c>
      <c r="E16" t="n" s="8">
        <v>1.0</v>
      </c>
      <c r="F16" s="8" t="n">
        <v>49.0</v>
      </c>
      <c r="G16" s="8" t="s">
        <v>65</v>
      </c>
      <c r="H16" s="8" t="s">
        <v>62</v>
      </c>
      <c r="I16" s="8" t="s">
        <v>70</v>
      </c>
    </row>
    <row r="17" spans="1:9" x14ac:dyDescent="0.2" ht="16.0" customHeight="true">
      <c r="A17" s="7" t="n">
        <v>5.3730085E7</v>
      </c>
      <c r="B17" s="8" t="s">
        <v>51</v>
      </c>
      <c r="C17" s="8" t="n">
        <f>IF(true,"", "")</f>
      </c>
      <c r="D17" s="8" t="s">
        <v>64</v>
      </c>
      <c r="E17" s="8" t="n">
        <v>1.0</v>
      </c>
      <c r="F17" s="8" t="n">
        <v>49.0</v>
      </c>
      <c r="G17" s="8" t="s">
        <v>65</v>
      </c>
      <c r="H17" s="8" t="s">
        <v>62</v>
      </c>
      <c r="I17" s="8" t="s">
        <v>71</v>
      </c>
    </row>
    <row r="18" spans="1:9" x14ac:dyDescent="0.2" ht="16.0" customHeight="true">
      <c r="A18" s="7" t="n">
        <v>5.357034E7</v>
      </c>
      <c r="B18" t="s" s="8">
        <v>72</v>
      </c>
      <c r="C18" t="n" s="8">
        <f>IF(true,"", "")</f>
      </c>
      <c r="D18" t="s" s="8">
        <v>64</v>
      </c>
      <c r="E18" t="n" s="8">
        <v>1.0</v>
      </c>
      <c r="F18" t="n" s="8">
        <v>49.0</v>
      </c>
      <c r="G18" t="s" s="8">
        <v>65</v>
      </c>
      <c r="H18" t="s" s="8">
        <v>62</v>
      </c>
      <c r="I18" t="s" s="8">
        <v>73</v>
      </c>
    </row>
    <row r="19" spans="1:9" ht="16.0" x14ac:dyDescent="0.2" customHeight="true">
      <c r="A19" s="7" t="n">
        <v>5.3445045E7</v>
      </c>
      <c r="B19" s="8" t="s">
        <v>60</v>
      </c>
      <c r="C19" s="8" t="n">
        <f>IF(true,"", "")</f>
      </c>
      <c r="D19" s="8" t="s">
        <v>64</v>
      </c>
      <c r="E19" s="8" t="n">
        <v>1.0</v>
      </c>
      <c r="F19" s="8" t="n">
        <v>89.0</v>
      </c>
      <c r="G19" s="8" t="s">
        <v>65</v>
      </c>
      <c r="H19" s="8" t="s">
        <v>62</v>
      </c>
      <c r="I19" s="8" t="s">
        <v>74</v>
      </c>
    </row>
    <row r="20" spans="1:9" x14ac:dyDescent="0.2" ht="16.0" customHeight="true">
      <c r="A20" s="7" t="n">
        <v>5.3604173E7</v>
      </c>
      <c r="B20" s="8" t="s">
        <v>51</v>
      </c>
      <c r="C20" s="8" t="n">
        <f>IF(true,"", "")</f>
      </c>
      <c r="D20" s="8" t="s">
        <v>64</v>
      </c>
      <c r="E20" s="8" t="n">
        <v>1.0</v>
      </c>
      <c r="F20" s="8" t="n">
        <v>49.0</v>
      </c>
      <c r="G20" s="8" t="s">
        <v>65</v>
      </c>
      <c r="H20" s="8" t="s">
        <v>62</v>
      </c>
      <c r="I20" s="8" t="s">
        <v>75</v>
      </c>
    </row>
    <row r="21" ht="16.0" customHeight="true">
      <c r="A21" t="n" s="7">
        <v>5.3640583E7</v>
      </c>
      <c r="B21" t="s" s="8">
        <v>51</v>
      </c>
      <c r="C21" t="n" s="8">
        <f>IF(true,"", "")</f>
      </c>
      <c r="D21" t="s" s="8">
        <v>64</v>
      </c>
      <c r="E21" t="n" s="8">
        <v>1.0</v>
      </c>
      <c r="F21" t="n" s="8">
        <v>49.0</v>
      </c>
      <c r="G21" t="s" s="8">
        <v>65</v>
      </c>
      <c r="H21" t="s" s="8">
        <v>62</v>
      </c>
      <c r="I21" t="s" s="8">
        <v>76</v>
      </c>
    </row>
    <row r="22" spans="1:9" s="1" customFormat="1" x14ac:dyDescent="0.2" ht="16.0" customHeight="true">
      <c r="A22" s="7" t="n">
        <v>5.3696933E7</v>
      </c>
      <c r="B22" t="s" s="8">
        <v>51</v>
      </c>
      <c r="C22" t="n" s="8">
        <f>IF(true,"", "")</f>
      </c>
      <c r="D22" t="s" s="8">
        <v>64</v>
      </c>
      <c r="E22" t="n" s="8">
        <v>1.0</v>
      </c>
      <c r="F22" s="8" t="n">
        <v>49.0</v>
      </c>
      <c r="G22" s="8" t="s">
        <v>65</v>
      </c>
      <c r="H22" s="8" t="s">
        <v>62</v>
      </c>
      <c r="I22" s="8" t="s">
        <v>77</v>
      </c>
    </row>
    <row r="23" spans="1:9" x14ac:dyDescent="0.2" ht="16.0" customHeight="true">
      <c r="A23" s="7" t="n">
        <v>5.3378583E7</v>
      </c>
      <c r="B23" s="8" t="s">
        <v>60</v>
      </c>
      <c r="C23" s="8" t="n">
        <f>IF(true,"", "")</f>
      </c>
      <c r="D23" s="8" t="s">
        <v>64</v>
      </c>
      <c r="E23" s="8" t="n">
        <v>1.0</v>
      </c>
      <c r="F23" s="8" t="n">
        <v>33.0</v>
      </c>
      <c r="G23" s="8" t="s">
        <v>65</v>
      </c>
      <c r="H23" s="8" t="s">
        <v>62</v>
      </c>
      <c r="I23" s="8" t="s">
        <v>78</v>
      </c>
    </row>
    <row r="24" ht="16.0" customHeight="true">
      <c r="A24" t="n" s="7">
        <v>5.3602193E7</v>
      </c>
      <c r="B24" t="s" s="8">
        <v>51</v>
      </c>
      <c r="C24" t="n" s="8">
        <f>IF(true,"", "")</f>
      </c>
      <c r="D24" t="s" s="8">
        <v>64</v>
      </c>
      <c r="E24" t="n" s="8">
        <v>1.0</v>
      </c>
      <c r="F24" t="n" s="8">
        <v>91.0</v>
      </c>
      <c r="G24" t="s" s="8">
        <v>65</v>
      </c>
      <c r="H24" t="s" s="8">
        <v>62</v>
      </c>
      <c r="I24" t="s" s="8">
        <v>79</v>
      </c>
    </row>
    <row r="25" spans="1:9" s="1" customFormat="1" x14ac:dyDescent="0.2" ht="16.0" customHeight="true">
      <c r="A25" t="n" s="7">
        <v>5.3693601E7</v>
      </c>
      <c r="B25" t="s" s="8">
        <v>51</v>
      </c>
      <c r="C25" t="n" s="8">
        <f>IF(true,"", "")</f>
      </c>
      <c r="D25" t="s" s="8">
        <v>64</v>
      </c>
      <c r="E25" t="n" s="8">
        <v>1.0</v>
      </c>
      <c r="F25" t="n" s="8">
        <v>49.0</v>
      </c>
      <c r="G25" t="s" s="8">
        <v>65</v>
      </c>
      <c r="H25" t="s" s="8">
        <v>62</v>
      </c>
      <c r="I25" t="s" s="8">
        <v>80</v>
      </c>
    </row>
    <row r="26" ht="16.0" customHeight="true">
      <c r="A26" t="n" s="7">
        <v>5.3602259E7</v>
      </c>
      <c r="B26" t="s" s="8">
        <v>51</v>
      </c>
      <c r="C26" t="n" s="8">
        <f>IF(true,"", "")</f>
      </c>
      <c r="D26" t="s" s="8">
        <v>64</v>
      </c>
      <c r="E26" t="n" s="8">
        <v>1.0</v>
      </c>
      <c r="F26" t="n" s="8">
        <v>99.0</v>
      </c>
      <c r="G26" t="s" s="8">
        <v>65</v>
      </c>
      <c r="H26" t="s" s="8">
        <v>62</v>
      </c>
      <c r="I26" t="s" s="8">
        <v>81</v>
      </c>
    </row>
    <row r="27" ht="16.0" customHeight="true">
      <c r="A27" t="n" s="7">
        <v>5.3606231E7</v>
      </c>
      <c r="B27" t="s" s="8">
        <v>51</v>
      </c>
      <c r="C27" t="n" s="8">
        <f>IF(true,"", "")</f>
      </c>
      <c r="D27" t="s" s="8">
        <v>64</v>
      </c>
      <c r="E27" t="n" s="8">
        <v>1.0</v>
      </c>
      <c r="F27" t="n" s="8">
        <v>49.0</v>
      </c>
      <c r="G27" t="s" s="8">
        <v>65</v>
      </c>
      <c r="H27" t="s" s="8">
        <v>62</v>
      </c>
      <c r="I27" t="s" s="8">
        <v>82</v>
      </c>
    </row>
    <row r="28" ht="16.0" customHeight="true">
      <c r="A28" t="n" s="7">
        <v>5.3854533E7</v>
      </c>
      <c r="B28" t="s" s="8">
        <v>54</v>
      </c>
      <c r="C28" t="n" s="8">
        <f>IF(true,"005-1080", "")</f>
      </c>
      <c r="D28" t="s" s="8">
        <v>83</v>
      </c>
      <c r="E28" t="n" s="8">
        <v>1.0</v>
      </c>
      <c r="F28" t="n" s="8">
        <v>104.0</v>
      </c>
      <c r="G28" t="s" s="8">
        <v>53</v>
      </c>
      <c r="H28" t="s" s="8">
        <v>62</v>
      </c>
      <c r="I28" t="s" s="8">
        <v>84</v>
      </c>
    </row>
    <row r="29" spans="1:9" s="1" customFormat="1" x14ac:dyDescent="0.2" ht="16.0" customHeight="true">
      <c r="A29" t="n" s="7">
        <v>5.3870813E7</v>
      </c>
      <c r="B29" t="s" s="8">
        <v>62</v>
      </c>
      <c r="C29" t="n" s="8">
        <f>IF(true,"120922032", "")</f>
      </c>
      <c r="D29" t="s" s="8">
        <v>85</v>
      </c>
      <c r="E29" t="n" s="8">
        <v>1.0</v>
      </c>
      <c r="F29" t="n" s="8">
        <v>22.0</v>
      </c>
      <c r="G29" s="8" t="s">
        <v>53</v>
      </c>
      <c r="H29" t="s" s="8">
        <v>50</v>
      </c>
      <c r="I29" s="8" t="s">
        <v>86</v>
      </c>
    </row>
    <row r="30" ht="16.0" customHeight="true">
      <c r="A30" t="n" s="7">
        <v>5.3870813E7</v>
      </c>
      <c r="B30" t="s" s="8">
        <v>62</v>
      </c>
      <c r="C30" t="n" s="8">
        <f>IF(true,"120923143", "")</f>
      </c>
      <c r="D30" t="s" s="8">
        <v>87</v>
      </c>
      <c r="E30" t="n" s="8">
        <v>1.0</v>
      </c>
      <c r="F30" t="n" s="8">
        <v>21.0</v>
      </c>
      <c r="G30" t="s" s="8">
        <v>53</v>
      </c>
      <c r="H30" t="s" s="8">
        <v>50</v>
      </c>
      <c r="I30" t="s" s="8">
        <v>86</v>
      </c>
    </row>
    <row r="31" ht="16.0" customHeight="true">
      <c r="A31" t="n" s="7">
        <v>5.3870813E7</v>
      </c>
      <c r="B31" t="s" s="8">
        <v>62</v>
      </c>
      <c r="C31" t="n" s="8">
        <f>IF(true,"120923142", "")</f>
      </c>
      <c r="D31" t="s" s="8">
        <v>88</v>
      </c>
      <c r="E31" t="n" s="8">
        <v>1.0</v>
      </c>
      <c r="F31" t="n" s="8">
        <v>21.0</v>
      </c>
      <c r="G31" t="s" s="8">
        <v>53</v>
      </c>
      <c r="H31" t="s" s="8">
        <v>50</v>
      </c>
      <c r="I31" t="s" s="8">
        <v>86</v>
      </c>
    </row>
    <row r="32" ht="16.0" customHeight="true">
      <c r="A32" t="n" s="7">
        <v>5.3931447E7</v>
      </c>
      <c r="B32" t="s" s="8">
        <v>62</v>
      </c>
      <c r="C32" t="n" s="8">
        <f>IF(true,"120921853", "")</f>
      </c>
      <c r="D32" t="s" s="8">
        <v>89</v>
      </c>
      <c r="E32" t="n" s="8">
        <v>1.0</v>
      </c>
      <c r="F32" t="n" s="8">
        <v>241.0</v>
      </c>
      <c r="G32" t="s" s="8">
        <v>53</v>
      </c>
      <c r="H32" t="s" s="8">
        <v>50</v>
      </c>
      <c r="I32" t="s" s="8">
        <v>90</v>
      </c>
    </row>
    <row r="33" ht="16.0" customHeight="true"/>
    <row r="34" ht="16.0" customHeight="true">
      <c r="A34" t="s" s="1">
        <v>37</v>
      </c>
      <c r="B34" s="1"/>
      <c r="C34" s="1"/>
      <c r="D34" s="1"/>
      <c r="E34" s="1"/>
      <c r="F34" t="n" s="8">
        <v>2960.0</v>
      </c>
      <c r="G34" s="2"/>
    </row>
    <row r="35" ht="16.0" customHeight="true"/>
    <row r="36" ht="16.0" customHeight="true">
      <c r="A36" t="s" s="1">
        <v>36</v>
      </c>
    </row>
    <row r="37" ht="34.0" customHeight="true">
      <c r="A37" t="s" s="9">
        <v>38</v>
      </c>
      <c r="B37" t="s" s="9">
        <v>0</v>
      </c>
      <c r="C37" t="s" s="9">
        <v>43</v>
      </c>
      <c r="D37" t="s" s="9">
        <v>1</v>
      </c>
      <c r="E37" t="s" s="9">
        <v>2</v>
      </c>
      <c r="F37" t="s" s="9">
        <v>39</v>
      </c>
      <c r="G37" t="s" s="9">
        <v>5</v>
      </c>
      <c r="H37" t="s" s="9">
        <v>3</v>
      </c>
      <c r="I37" t="s" s="9">
        <v>4</v>
      </c>
    </row>
    <row r="38" ht="16.0" customHeight="true"/>
    <row r="39" ht="16.0" customHeight="true">
      <c r="A39" t="s" s="1">
        <v>37</v>
      </c>
      <c r="F39" t="n" s="8">
        <v>0.0</v>
      </c>
      <c r="G39" s="2"/>
      <c r="H39" s="0"/>
      <c r="I39" s="0"/>
    </row>
    <row r="40" ht="16.0" customHeight="true">
      <c r="A40" s="1"/>
      <c r="B40" s="1"/>
      <c r="C40" s="1"/>
      <c r="D40" s="1"/>
      <c r="E40" s="1"/>
      <c r="F40" s="1"/>
      <c r="G40" s="1"/>
      <c r="H40" s="1"/>
      <c r="I40" s="1"/>
    </row>
    <row r="41" ht="16.0" customHeight="true">
      <c r="A41" t="s" s="1">
        <v>40</v>
      </c>
    </row>
    <row r="42" ht="34.0" customHeight="true">
      <c r="A42" t="s" s="9">
        <v>47</v>
      </c>
      <c r="B42" t="s" s="9">
        <v>48</v>
      </c>
      <c r="C42" s="9"/>
      <c r="D42" s="9"/>
      <c r="E42" s="9"/>
      <c r="F42" t="s" s="9">
        <v>39</v>
      </c>
      <c r="G42" t="s" s="9">
        <v>5</v>
      </c>
      <c r="H42" t="s" s="9">
        <v>3</v>
      </c>
      <c r="I42" t="s" s="9">
        <v>4</v>
      </c>
    </row>
    <row r="43" ht="16.0" customHeight="true"/>
    <row r="44" ht="16.0" customHeight="true">
      <c r="A44" t="s" s="1">
        <v>37</v>
      </c>
      <c r="F44" t="n" s="8">
        <v>0.0</v>
      </c>
      <c r="G44" s="2"/>
      <c r="H44" s="0"/>
      <c r="I44" s="0"/>
    </row>
    <row r="45" ht="16.0" customHeight="true">
      <c r="A45" s="1"/>
      <c r="B45" s="1"/>
      <c r="C45" s="1"/>
      <c r="D45" s="1"/>
      <c r="E45" s="1"/>
      <c r="F45" s="1"/>
      <c r="G45" s="1"/>
      <c r="H45" s="1"/>
      <c r="I45" s="2"/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Отчет по одному ПП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2020-04-01T20:30:28Z</dcterms:created>
  <dc:creator>Microsoft Office User</dc:creator>
  <cp:lastModifiedBy>Microsoft Office User</cp:lastModifiedBy>
  <dcterms:modified xsi:type="dcterms:W3CDTF">2021-03-15T15:31:22Z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7ceb315a-bde6-4780-a248-44c8f94af090</vt:lpwstr>
  </property>
</Properties>
</file>