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<sst xmlns="http://schemas.openxmlformats.org/spreadsheetml/2006/main" count="952" uniqueCount="184">
  <si>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</si>
  <si>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</si>
  <si>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</si>
  <si>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</si>
  <si>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</si>
  <si>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</si>
  <si>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</si>
  <si>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</si>
  <si>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</si>
  <si>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</si>
  <si>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</si>
  <si>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</si>
  <si>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</si>
  <si>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</si>
  <si>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</si>
  <si>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</si>
  <si>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</si>
  <si>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</si>
  <si>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</si>
  <si>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</si>
  <si>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</si>
  <si>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</si>
  <si>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</si>
  <si>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</si>
  <si>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</si>
  <si>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</si>
  <si>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</si>
  <si>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</si>
  <si>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</si>
  <si>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</si>
  <si>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</si>
  <si>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</si>
  <si>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</si>
  <si>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</si>
  <si>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</si>
  <si>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</si>
  <si>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</si>
  <si>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</si>
  <si>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</si>
  <si>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</si>
  <si>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</si>
  <si>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</si>
  <si>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</si>
  <si>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</si>
  <si>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</si>
  <si>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</si>
  <si>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</si>
  <si>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</si>
  <si>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</si>
  <si>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</si>
  <si>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20.04.2021</t>
  </si>
  <si>
    <t>13.04.2021</t>
  </si>
  <si>
    <t>Max Factor Тушь для ресниц 2000 Calorie, black</t>
  </si>
  <si>
    <t>Платёж за скидку маркетплейса</t>
  </si>
  <si>
    <t>19.04.2021</t>
  </si>
  <si>
    <t>607d04d2f4c0cb49c8372a16</t>
  </si>
  <si>
    <t>11.04.2021</t>
  </si>
  <si>
    <t>Joonies трусики Premium Soft L (9-14 кг) 44 шт.</t>
  </si>
  <si>
    <t>607d060c32da83019e418243</t>
  </si>
  <si>
    <t>Joonies подгузники Premium Soft L (9-14 кг) 42 шт.</t>
  </si>
  <si>
    <t>17.04.2021</t>
  </si>
  <si>
    <t>Joonies трусики Comfort M (6-11 кг) 54 шт.</t>
  </si>
  <si>
    <t>607d06ba32da83455c974fac</t>
  </si>
  <si>
    <t>16.04.2021</t>
  </si>
  <si>
    <t>YokoSun трусики XL (12-20 кг) 38 шт.</t>
  </si>
  <si>
    <t>Платёж за скидку по баллам Яндекс.Плюса</t>
  </si>
  <si>
    <t>6079545e03c378c37b57a737</t>
  </si>
  <si>
    <t>YokoSun трусики Premium XL (12-20 кг) 38 шт.</t>
  </si>
  <si>
    <t>607d07817153b3ea3274c016</t>
  </si>
  <si>
    <t>Pigeon Ножницы 15122 белый</t>
  </si>
  <si>
    <t>Платёж за скидку по бонусам СберСпасибо</t>
  </si>
  <si>
    <t>607ada9ec3080fc25f08ff37</t>
  </si>
  <si>
    <t>15.04.2021</t>
  </si>
  <si>
    <t>Goo.N трусики Ultra XL (12-20 кг) 50 шт.</t>
  </si>
  <si>
    <t>607872c7dbdc312a79574dd6</t>
  </si>
  <si>
    <t>18.04.2021</t>
  </si>
  <si>
    <t>Merries подгузники XL (12-20 кг) 44 шт.</t>
  </si>
  <si>
    <t>607c9d485a3951ad571984d9</t>
  </si>
  <si>
    <t>14.04.2021</t>
  </si>
  <si>
    <t>607d1208792ab14ddba8367e</t>
  </si>
  <si>
    <t>Joonies трусики Comfort XL (12-17 кг) 38 шт.</t>
  </si>
  <si>
    <t>607d147e04e943e7f2290211</t>
  </si>
  <si>
    <t>Genki трусики Premium Soft XL (12-17 кг) 26 шт.</t>
  </si>
  <si>
    <t>6077d9db954f6b0eef8cc631</t>
  </si>
  <si>
    <t>05.04.2021</t>
  </si>
  <si>
    <t>Manuoki трусики L (9-14 кг) 44 шт.</t>
  </si>
  <si>
    <t>607d3691c3080f918513695e</t>
  </si>
  <si>
    <t>Manuoki трусики XL (12+ кг) 38 шт.</t>
  </si>
  <si>
    <t>Joonies трусики Premium Soft M (6-11 кг) 56 шт.</t>
  </si>
  <si>
    <t>607d400204e9432665d33bc5</t>
  </si>
  <si>
    <t>607d471883b1f24e1d4e3f3b</t>
  </si>
  <si>
    <t>Goo.N подгузники S (4-8 кг) 84 шт.</t>
  </si>
  <si>
    <t>607ca265f4c0cb4ce254d4dc</t>
  </si>
  <si>
    <t>YokoSun подгузники M (5-10 кг) 62 шт.</t>
  </si>
  <si>
    <t>607c9f0e8927ca23b566aad6</t>
  </si>
  <si>
    <t>607d592e04e9431ff60f521d</t>
  </si>
  <si>
    <t>Крем Jigott с экстрактом ласточкиного гнезда, 70 мл</t>
  </si>
  <si>
    <t>607d67db03c378525e76a205</t>
  </si>
  <si>
    <t>607d76646a86435982e5984a</t>
  </si>
  <si>
    <t>12.04.2021</t>
  </si>
  <si>
    <t>YokoSun подгузники XL (13+ кг) 42 шт.</t>
  </si>
  <si>
    <t>607d76705a395117a163c04e</t>
  </si>
  <si>
    <t>Joonies подгузники Premium Soft NB (0-5 кг) 24 шт.</t>
  </si>
  <si>
    <t>607c8667f4c0cb0abb54d4b7</t>
  </si>
  <si>
    <t>607d8dbf04e9431ab02db304</t>
  </si>
  <si>
    <t>10.04.2021</t>
  </si>
  <si>
    <t>Missha BB крем Perfect Cover, SPF 42, 20 мл, оттенок: 13 bright beige</t>
  </si>
  <si>
    <t>607d99cdf98801385cb217fa</t>
  </si>
  <si>
    <t>MEDI-PEEL 5GF Bor-Tox Peptide Ampoule сыворотка для лица с эффектом ботокса, 30 мл</t>
  </si>
  <si>
    <t>607c649283b1f204fdcf6377</t>
  </si>
  <si>
    <t>607db3210fe99576783afdd7</t>
  </si>
  <si>
    <t>Смесь Kabrita 2 GOLD для комфортного пищеварения, 6-12 месяцев, 400 г</t>
  </si>
  <si>
    <t>607879e303c378503757a78b</t>
  </si>
  <si>
    <t>Manuoki трусики М (6-11 кг) 56 шт.</t>
  </si>
  <si>
    <t>607dd17332da83d204b7a544</t>
  </si>
  <si>
    <t>Joonies трусики Premium Soft XL (12-17 кг) 38 шт.</t>
  </si>
  <si>
    <t>60789b1594d52767a8cc2139</t>
  </si>
  <si>
    <t>Wonder Bath универсальный детокс-гель для умывания Super Vegitoks Cleanser Red, 300 мл</t>
  </si>
  <si>
    <t>607c9c6fc3080fdba008ff3c</t>
  </si>
  <si>
    <t>607c942dfbacea731e64cf2b</t>
  </si>
  <si>
    <t>607c7c8d8927ca3e8b66aaf7</t>
  </si>
  <si>
    <t>Max Factor Тушь для ресниц False Lash Effect, black</t>
  </si>
  <si>
    <t>607d7b508927ca370666ab96</t>
  </si>
  <si>
    <t>607d89fb04e9436d05052c4a</t>
  </si>
  <si>
    <t>Genki подгузники Premium Soft M (6-11 кг) 64 шт.</t>
  </si>
  <si>
    <t>607d88402fe098220b4b3ecd</t>
  </si>
  <si>
    <t>Merries подгузники M (6-11 кг) 64 шт.</t>
  </si>
  <si>
    <t>607e10427153b3087f57a4b0</t>
  </si>
  <si>
    <t>Смесь БИБИКОЛЬ Нэнни 1 с пребиотиками, с 0 до 6 месяцев, 800 г</t>
  </si>
  <si>
    <t>607e1b099066f443c1b6ecb5</t>
  </si>
  <si>
    <t>Гель для стирки Kao Attack Bio EX, 0.77 кг, дой-пак</t>
  </si>
  <si>
    <t>607e1b548927ca257c70cf76</t>
  </si>
  <si>
    <t>607e1bd15a3951d318ee3a4a</t>
  </si>
  <si>
    <t>Смесь БИБИКОЛЬ Нэнни 3, от 1 года, 800 г</t>
  </si>
  <si>
    <t>607cae84bed21e3343c24929</t>
  </si>
  <si>
    <t>Biore увлажняющая сыворотка для умывания и снятия макияжа, 230 мл</t>
  </si>
  <si>
    <t>607e1c008927ca02a4db2594</t>
  </si>
  <si>
    <t>607e1c1799d6ef4fc5a230b4</t>
  </si>
  <si>
    <t>607e1c3e5a3951119ee460c0</t>
  </si>
  <si>
    <t>607e1c5104e943b2a944dfdb</t>
  </si>
  <si>
    <t>Goo.N трусики Ultra L (9-14 кг) 56 шт.</t>
  </si>
  <si>
    <t>607e1c56c3080f4bc92f7513</t>
  </si>
  <si>
    <t>607e1ddc73990123d9096236</t>
  </si>
  <si>
    <t>607c7e3e32da83787386f900</t>
  </si>
  <si>
    <t>607c76b45a3951f139c17368</t>
  </si>
  <si>
    <t>Гель для душа Biore Персиковый соблазн, 480 мл</t>
  </si>
  <si>
    <t>607c77679066f44dbfa93f39</t>
  </si>
  <si>
    <t>607c5edf5a395198bfc1731a</t>
  </si>
  <si>
    <t>Pigeon Бутылочка Перистальтик Плюс с широким горлом PP, 160 мл, с рождения, бесцветный</t>
  </si>
  <si>
    <t>607c5bcf3620c206caf00e75</t>
  </si>
  <si>
    <t>607c5a633b317664d665c380</t>
  </si>
  <si>
    <t>Goo.N подгузники Ultra (6-11 кг) 80 шт.</t>
  </si>
  <si>
    <t>607e254694d527fca5986316</t>
  </si>
  <si>
    <t>607e266fc3080f0782df74c5</t>
  </si>
  <si>
    <t>Набор Esthetic House CP-1 Intense nourishing v2.0, шампунь, 500 мл и кондиционер, 500 мл</t>
  </si>
  <si>
    <t>607e279304e943fdaa486ec9</t>
  </si>
  <si>
    <t>607e27a1dbdc31038f04cb6a</t>
  </si>
  <si>
    <t>Biore мицеллярная вода, запасной блок, 290 мл</t>
  </si>
  <si>
    <t>607e27d494d52731da596900</t>
  </si>
  <si>
    <t>607e27df5a395103667b23bc</t>
  </si>
  <si>
    <t>607e27e4863e4e7f397976b9</t>
  </si>
  <si>
    <t>Merries подгузники L (9-14 кг) 54 шт.</t>
  </si>
  <si>
    <t>607e27eb7153b3e55dfd72e7</t>
  </si>
  <si>
    <t>607e289d7153b371464ecb12</t>
  </si>
  <si>
    <t>607c80747153b3a59a646ca7</t>
  </si>
  <si>
    <t>607e28b673990174ec92c021</t>
  </si>
  <si>
    <t>607e28bec5311b6ba1650504</t>
  </si>
  <si>
    <t>607e298f04e943ab247820a5</t>
  </si>
  <si>
    <t>607e29a12fe0984ea06b300b</t>
  </si>
  <si>
    <t>607e2a69f98801a07cac0a9f</t>
  </si>
  <si>
    <t>607e2b524f5c6e7705cc83b5</t>
  </si>
  <si>
    <t>607c9a52792ab17a4bbe715e</t>
  </si>
  <si>
    <t>607c9af3dff13b19cc3eea1f</t>
  </si>
  <si>
    <t>607e2e022fe098452ec76b2d</t>
  </si>
  <si>
    <t>Гель для стирки Kao Attack Multi‐Action, 0.77 кг, дой-пак</t>
  </si>
  <si>
    <t>607e2fd2dbdc3139a7701042</t>
  </si>
  <si>
    <t>607d9a1f5a3951d4101985e5</t>
  </si>
  <si>
    <t>607d3178863e4e3d2e88be98</t>
  </si>
  <si>
    <t>607c3d623620c238c2f00e90</t>
  </si>
  <si>
    <t>Bourjois Тушь для ресниц Twist Up the Volume Ultra Black Edition, 52 ultra black</t>
  </si>
  <si>
    <t>607c2c2604e9431c19052c80</t>
  </si>
  <si>
    <t>607c29cd03c378a2b357a6ba</t>
  </si>
  <si>
    <t>Возврат платежа за скидку маркетплейса</t>
  </si>
  <si>
    <t>607d8b42dbdc312293d01f59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</si>
</sst>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546268.0</v>
      </c>
    </row>
    <row r="4" spans="1:9" s="3" customFormat="1" x14ac:dyDescent="0.2" ht="16.0" customHeight="true">
      <c r="A4" s="3" t="s">
        <v>34</v>
      </c>
      <c r="B4" s="10" t="n">
        <v>20729.0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4.3297525E7</v>
      </c>
      <c r="B8" s="8" t="s">
        <v>51</v>
      </c>
      <c r="C8" s="8" t="n">
        <f>IF(false,"120922204", "120922204")</f>
      </c>
      <c r="D8" s="8" t="s">
        <v>52</v>
      </c>
      <c r="E8" s="8" t="n">
        <v>1.0</v>
      </c>
      <c r="F8" s="8" t="n">
        <v>104.0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4.2966042E7</v>
      </c>
      <c r="B9" t="s" s="8">
        <v>56</v>
      </c>
      <c r="C9" t="n" s="8">
        <f>IF(false,"01-003884", "01-003884")</f>
      </c>
      <c r="D9" t="s" s="8">
        <v>57</v>
      </c>
      <c r="E9" t="n" s="8">
        <v>2.0</v>
      </c>
      <c r="F9" t="n" s="8">
        <v>394.0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4.2966042E7</v>
      </c>
      <c r="B10" s="8" t="s">
        <v>56</v>
      </c>
      <c r="C10" s="8" t="n">
        <f>IF(false,"120921939", "120921939")</f>
      </c>
      <c r="D10" s="8" t="s">
        <v>59</v>
      </c>
      <c r="E10" s="8" t="n">
        <v>1.0</v>
      </c>
      <c r="F10" s="8" t="n">
        <v>198.0</v>
      </c>
      <c r="G10" s="8" t="s">
        <v>53</v>
      </c>
      <c r="H10" t="s" s="8">
        <v>54</v>
      </c>
      <c r="I10" t="s" s="8">
        <v>58</v>
      </c>
    </row>
    <row r="11" ht="16.0" customHeight="true">
      <c r="A11" t="n" s="7">
        <v>4.3644728E7</v>
      </c>
      <c r="B11" t="s" s="8">
        <v>60</v>
      </c>
      <c r="C11" t="n" s="8">
        <f>IF(false,"120922352", "120922352")</f>
      </c>
      <c r="D11" t="s" s="8">
        <v>61</v>
      </c>
      <c r="E11" t="n" s="8">
        <v>3.0</v>
      </c>
      <c r="F11" t="n" s="8">
        <v>333.0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4.3569951E7</v>
      </c>
      <c r="B12" t="s" s="8">
        <v>63</v>
      </c>
      <c r="C12" t="n" s="8">
        <f>IF(false,"005-1516", "005-1516")</f>
      </c>
      <c r="D12" t="s" s="8">
        <v>64</v>
      </c>
      <c r="E12" t="n" s="8">
        <v>2.0</v>
      </c>
      <c r="F12" t="n" s="8">
        <v>450.0</v>
      </c>
      <c r="G12" t="s" s="8">
        <v>65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4.3569951E7</v>
      </c>
      <c r="B13" s="8" t="s">
        <v>63</v>
      </c>
      <c r="C13" s="8" t="n">
        <f>IF(false,"120921901", "120921901")</f>
      </c>
      <c r="D13" s="8" t="s">
        <v>67</v>
      </c>
      <c r="E13" s="8" t="n">
        <v>1.0</v>
      </c>
      <c r="F13" s="8" t="n">
        <v>289.0</v>
      </c>
      <c r="G13" s="8" t="s">
        <v>65</v>
      </c>
      <c r="H13" s="8" t="s">
        <v>54</v>
      </c>
      <c r="I13" s="8" t="s">
        <v>66</v>
      </c>
    </row>
    <row r="14" spans="1:9" x14ac:dyDescent="0.2" ht="16.0" customHeight="true">
      <c r="A14" s="7" t="n">
        <v>4.3297855E7</v>
      </c>
      <c r="B14" s="8" t="s">
        <v>51</v>
      </c>
      <c r="C14" s="8" t="n">
        <f>IF(false,"120922352", "120922352")</f>
      </c>
      <c r="D14" s="8" t="s">
        <v>61</v>
      </c>
      <c r="E14" s="8" t="n">
        <v>1.0</v>
      </c>
      <c r="F14" s="8" t="n">
        <v>93.0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4.3697666E7</v>
      </c>
      <c r="B15" t="s" s="8">
        <v>60</v>
      </c>
      <c r="C15" t="n" s="8">
        <f>IF(false,"005-1273", "005-1273")</f>
      </c>
      <c r="D15" t="s" s="8">
        <v>69</v>
      </c>
      <c r="E15" t="n" s="8">
        <v>1.0</v>
      </c>
      <c r="F15" t="n" s="8">
        <v>1.0</v>
      </c>
      <c r="G15" t="s" s="8">
        <v>70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4.3509364E7</v>
      </c>
      <c r="B16" t="s" s="8">
        <v>72</v>
      </c>
      <c r="C16" t="n" s="8">
        <f>IF(false,"120921791", "120921791")</f>
      </c>
      <c r="D16" t="s" s="8">
        <v>73</v>
      </c>
      <c r="E16" t="n" s="8">
        <v>1.0</v>
      </c>
      <c r="F16" s="8" t="n">
        <v>347.0</v>
      </c>
      <c r="G16" s="8" t="s">
        <v>65</v>
      </c>
      <c r="H16" s="8" t="s">
        <v>54</v>
      </c>
      <c r="I16" s="8" t="s">
        <v>74</v>
      </c>
    </row>
    <row r="17" spans="1:9" x14ac:dyDescent="0.2" ht="16.0" customHeight="true">
      <c r="A17" s="7" t="n">
        <v>4.3858578E7</v>
      </c>
      <c r="B17" s="8" t="s">
        <v>75</v>
      </c>
      <c r="C17" s="8" t="n">
        <f>IF(false,"003-318", "003-318")</f>
      </c>
      <c r="D17" s="8" t="s">
        <v>76</v>
      </c>
      <c r="E17" s="8" t="n">
        <v>1.0</v>
      </c>
      <c r="F17" s="8" t="n">
        <v>216.0</v>
      </c>
      <c r="G17" s="8" t="s">
        <v>65</v>
      </c>
      <c r="H17" s="8" t="s">
        <v>54</v>
      </c>
      <c r="I17" s="8" t="s">
        <v>77</v>
      </c>
    </row>
    <row r="18" spans="1:9" x14ac:dyDescent="0.2" ht="16.0" customHeight="true">
      <c r="A18" s="7" t="n">
        <v>4.340109E7</v>
      </c>
      <c r="B18" t="s" s="8">
        <v>78</v>
      </c>
      <c r="C18" t="n" s="8">
        <f>IF(false,"120922352", "120922352")</f>
      </c>
      <c r="D18" t="s" s="8">
        <v>61</v>
      </c>
      <c r="E18" t="n" s="8">
        <v>3.0</v>
      </c>
      <c r="F18" t="n" s="8">
        <v>282.0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4.3258257E7</v>
      </c>
      <c r="B19" s="8" t="s">
        <v>51</v>
      </c>
      <c r="C19" s="8" t="n">
        <f>IF(false,"120922351", "120922351")</f>
      </c>
      <c r="D19" s="8" t="s">
        <v>80</v>
      </c>
      <c r="E19" s="8" t="n">
        <v>2.0</v>
      </c>
      <c r="F19" s="8" t="n">
        <v>334.0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4.3435619E7</v>
      </c>
      <c r="B20" s="8" t="s">
        <v>72</v>
      </c>
      <c r="C20" s="8" t="n">
        <f>IF(false,"005-1312", "005-1312")</f>
      </c>
      <c r="D20" s="8" t="s">
        <v>82</v>
      </c>
      <c r="E20" s="8" t="n">
        <v>1.0</v>
      </c>
      <c r="F20" s="8" t="n">
        <v>408.0</v>
      </c>
      <c r="G20" s="8" t="s">
        <v>70</v>
      </c>
      <c r="H20" s="8" t="s">
        <v>54</v>
      </c>
      <c r="I20" s="8" t="s">
        <v>83</v>
      </c>
    </row>
    <row r="21" ht="16.0" customHeight="true">
      <c r="A21" t="n" s="7">
        <v>4.2250305E7</v>
      </c>
      <c r="B21" t="s" s="8">
        <v>84</v>
      </c>
      <c r="C21" t="n" s="8">
        <f>IF(false,"008-576", "008-576")</f>
      </c>
      <c r="D21" t="s" s="8">
        <v>85</v>
      </c>
      <c r="E21" t="n" s="8">
        <v>3.0</v>
      </c>
      <c r="F21" t="n" s="8">
        <v>573.0</v>
      </c>
      <c r="G21" t="s" s="8">
        <v>53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4.2250305E7</v>
      </c>
      <c r="B22" t="s" s="8">
        <v>84</v>
      </c>
      <c r="C22" t="n" s="8">
        <f>IF(false,"008-577", "008-577")</f>
      </c>
      <c r="D22" t="s" s="8">
        <v>87</v>
      </c>
      <c r="E22" t="n" s="8">
        <v>1.0</v>
      </c>
      <c r="F22" s="8" t="n">
        <v>192.0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4.2299265E7</v>
      </c>
      <c r="B23" s="8" t="s">
        <v>84</v>
      </c>
      <c r="C23" s="8" t="n">
        <f>IF(false,"120922035", "120922035")</f>
      </c>
      <c r="D23" s="8" t="s">
        <v>88</v>
      </c>
      <c r="E23" s="8" t="n">
        <v>2.0</v>
      </c>
      <c r="F23" s="8" t="n">
        <v>380.0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4.2299265E7</v>
      </c>
      <c r="B24" t="s" s="8">
        <v>84</v>
      </c>
      <c r="C24" t="n" s="8">
        <f>IF(false,"01-003884", "01-003884")</f>
      </c>
      <c r="D24" t="s" s="8">
        <v>57</v>
      </c>
      <c r="E24" t="n" s="8">
        <v>2.0</v>
      </c>
      <c r="F24" t="n" s="8">
        <v>376.0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4.325436E7</v>
      </c>
      <c r="B25" t="s" s="8">
        <v>51</v>
      </c>
      <c r="C25" t="n" s="8">
        <f>IF(false,"120922035", "120922035")</f>
      </c>
      <c r="D25" t="s" s="8">
        <v>88</v>
      </c>
      <c r="E25" t="n" s="8">
        <v>1.0</v>
      </c>
      <c r="F25" t="n" s="8">
        <v>149.0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4.3859967E7</v>
      </c>
      <c r="B26" t="s" s="8">
        <v>54</v>
      </c>
      <c r="C26" t="n" s="8">
        <f>IF(false,"002-101", "002-101")</f>
      </c>
      <c r="D26" t="s" s="8">
        <v>91</v>
      </c>
      <c r="E26" t="n" s="8">
        <v>1.0</v>
      </c>
      <c r="F26" t="n" s="8">
        <v>31.0</v>
      </c>
      <c r="G26" t="s" s="8">
        <v>65</v>
      </c>
      <c r="H26" t="s" s="8">
        <v>54</v>
      </c>
      <c r="I26" t="s" s="8">
        <v>92</v>
      </c>
    </row>
    <row r="27" ht="16.0" customHeight="true">
      <c r="A27" t="n" s="7">
        <v>4.3859967E7</v>
      </c>
      <c r="B27" t="s" s="8">
        <v>54</v>
      </c>
      <c r="C27" t="n" s="8">
        <f>IF(false,"005-1512", "005-1512")</f>
      </c>
      <c r="D27" t="s" s="8">
        <v>93</v>
      </c>
      <c r="E27" t="n" s="8">
        <v>1.0</v>
      </c>
      <c r="F27" t="n" s="8">
        <v>22.0</v>
      </c>
      <c r="G27" t="s" s="8">
        <v>65</v>
      </c>
      <c r="H27" t="s" s="8">
        <v>54</v>
      </c>
      <c r="I27" t="s" s="8">
        <v>92</v>
      </c>
    </row>
    <row r="28" ht="16.0" customHeight="true">
      <c r="A28" t="n" s="7">
        <v>4.3859098E7</v>
      </c>
      <c r="B28" t="s" s="8">
        <v>54</v>
      </c>
      <c r="C28" t="n" s="8">
        <f>IF(false,"01-003884", "01-003884")</f>
      </c>
      <c r="D28" t="s" s="8">
        <v>57</v>
      </c>
      <c r="E28" t="n" s="8">
        <v>1.0</v>
      </c>
      <c r="F28" t="n" s="8">
        <v>172.0</v>
      </c>
      <c r="G28" t="s" s="8">
        <v>70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4.3263772E7</v>
      </c>
      <c r="B29" t="s" s="8">
        <v>51</v>
      </c>
      <c r="C29" t="n" s="8">
        <f>IF(false,"120922351", "120922351")</f>
      </c>
      <c r="D29" t="s" s="8">
        <v>80</v>
      </c>
      <c r="E29" t="n" s="8">
        <v>1.0</v>
      </c>
      <c r="F29" t="n" s="8">
        <v>126.0</v>
      </c>
      <c r="G29" s="8" t="s">
        <v>53</v>
      </c>
      <c r="H29" t="s" s="8">
        <v>54</v>
      </c>
      <c r="I29" s="8" t="s">
        <v>95</v>
      </c>
    </row>
    <row r="30" ht="16.0" customHeight="true">
      <c r="A30" t="n" s="7">
        <v>4.3315651E7</v>
      </c>
      <c r="B30" t="s" s="8">
        <v>78</v>
      </c>
      <c r="C30" t="n" s="8">
        <f>IF(false,"01-003955", "01-003955")</f>
      </c>
      <c r="D30" t="s" s="8">
        <v>96</v>
      </c>
      <c r="E30" t="n" s="8">
        <v>1.0</v>
      </c>
      <c r="F30" t="n" s="8">
        <v>125.0</v>
      </c>
      <c r="G30" t="s" s="8">
        <v>53</v>
      </c>
      <c r="H30" t="s" s="8">
        <v>54</v>
      </c>
      <c r="I30" t="s" s="8">
        <v>97</v>
      </c>
    </row>
    <row r="31" ht="16.0" customHeight="true">
      <c r="A31" t="n" s="7">
        <v>4.3444799E7</v>
      </c>
      <c r="B31" t="s" s="8">
        <v>72</v>
      </c>
      <c r="C31" t="n" s="8">
        <f>IF(false,"120922351", "120922351")</f>
      </c>
      <c r="D31" t="s" s="8">
        <v>80</v>
      </c>
      <c r="E31" t="n" s="8">
        <v>4.0</v>
      </c>
      <c r="F31" t="n" s="8">
        <v>504.0</v>
      </c>
      <c r="G31" t="s" s="8">
        <v>53</v>
      </c>
      <c r="H31" t="s" s="8">
        <v>54</v>
      </c>
      <c r="I31" t="s" s="8">
        <v>98</v>
      </c>
    </row>
    <row r="32" ht="16.0" customHeight="true">
      <c r="A32" t="n" s="7">
        <v>4.3068596E7</v>
      </c>
      <c r="B32" t="s" s="8">
        <v>99</v>
      </c>
      <c r="C32" t="n" s="8">
        <f>IF(false,"120921506", "120921506")</f>
      </c>
      <c r="D32" t="s" s="8">
        <v>100</v>
      </c>
      <c r="E32" t="n" s="8">
        <v>2.0</v>
      </c>
      <c r="F32" t="n" s="8">
        <v>158.0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4.3848617E7</v>
      </c>
      <c r="B33" t="s" s="8">
        <v>75</v>
      </c>
      <c r="C33" t="n" s="8">
        <f>IF(false,"120922092", "120922092")</f>
      </c>
      <c r="D33" t="s" s="8">
        <v>102</v>
      </c>
      <c r="E33" t="n" s="8">
        <v>1.0</v>
      </c>
      <c r="F33" t="n" s="8">
        <v>307.0</v>
      </c>
      <c r="G33" t="s" s="8">
        <v>70</v>
      </c>
      <c r="H33" t="s" s="8">
        <v>54</v>
      </c>
      <c r="I33" t="s" s="8">
        <v>103</v>
      </c>
    </row>
    <row r="34" ht="16.0" customHeight="true">
      <c r="A34" t="n" s="7">
        <v>4.3645511E7</v>
      </c>
      <c r="B34" t="s" s="8">
        <v>60</v>
      </c>
      <c r="C34" t="n" s="8">
        <f>IF(false,"120922351", "120922351")</f>
      </c>
      <c r="D34" t="s" s="8">
        <v>80</v>
      </c>
      <c r="E34" t="n" s="8">
        <v>1.0</v>
      </c>
      <c r="F34" t="n" s="8">
        <v>255.0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4.2836196E7</v>
      </c>
      <c r="B35" t="s" s="8">
        <v>105</v>
      </c>
      <c r="C35" t="n" s="8">
        <f>IF(false,"120922158", "120922158")</f>
      </c>
      <c r="D35" t="s" s="8">
        <v>106</v>
      </c>
      <c r="E35" t="n" s="8">
        <v>1.0</v>
      </c>
      <c r="F35" t="n" s="8">
        <v>120.0</v>
      </c>
      <c r="G35" t="s" s="8">
        <v>53</v>
      </c>
      <c r="H35" t="s" s="8">
        <v>54</v>
      </c>
      <c r="I35" t="s" s="8">
        <v>107</v>
      </c>
    </row>
    <row r="36" ht="16.0" customHeight="true">
      <c r="A36" t="n" s="7">
        <v>4.3830616E7</v>
      </c>
      <c r="B36" t="s" s="8">
        <v>75</v>
      </c>
      <c r="C36" t="n" s="8">
        <f>IF(false,"120921809", "120921809")</f>
      </c>
      <c r="D36" t="s" s="8">
        <v>108</v>
      </c>
      <c r="E36" t="n" s="8">
        <v>1.0</v>
      </c>
      <c r="F36" t="n" s="8">
        <v>1055.0</v>
      </c>
      <c r="G36" t="s" s="8">
        <v>70</v>
      </c>
      <c r="H36" t="s" s="8">
        <v>54</v>
      </c>
      <c r="I36" t="s" s="8">
        <v>109</v>
      </c>
    </row>
    <row r="37" ht="16.0" customHeight="true">
      <c r="A37" t="n" s="7">
        <v>4.3299102E7</v>
      </c>
      <c r="B37" t="s" s="8">
        <v>51</v>
      </c>
      <c r="C37" t="n" s="8">
        <f>IF(false,"120922352", "120922352")</f>
      </c>
      <c r="D37" t="s" s="8">
        <v>61</v>
      </c>
      <c r="E37" t="n" s="8">
        <v>1.0</v>
      </c>
      <c r="F37" t="n" s="8">
        <v>93.0</v>
      </c>
      <c r="G37" t="s" s="8">
        <v>53</v>
      </c>
      <c r="H37" t="s" s="8">
        <v>54</v>
      </c>
      <c r="I37" t="s" s="8">
        <v>110</v>
      </c>
    </row>
    <row r="38" ht="16.0" customHeight="true">
      <c r="A38" t="n" s="7">
        <v>4.3512814E7</v>
      </c>
      <c r="B38" t="s" s="8">
        <v>72</v>
      </c>
      <c r="C38" t="n" s="8">
        <f>IF(false,"120906022", "120906022")</f>
      </c>
      <c r="D38" t="s" s="8">
        <v>111</v>
      </c>
      <c r="E38" t="n" s="8">
        <v>1.0</v>
      </c>
      <c r="F38" t="n" s="8">
        <v>113.0</v>
      </c>
      <c r="G38" t="s" s="8">
        <v>65</v>
      </c>
      <c r="H38" t="s" s="8">
        <v>54</v>
      </c>
      <c r="I38" t="s" s="8">
        <v>112</v>
      </c>
    </row>
    <row r="39" ht="16.0" customHeight="true">
      <c r="A39" t="n" s="7">
        <v>4.3658356E7</v>
      </c>
      <c r="B39" t="s" s="8">
        <v>60</v>
      </c>
      <c r="C39" t="n" s="8">
        <f>IF(false,"008-575", "008-575")</f>
      </c>
      <c r="D39" t="s" s="8">
        <v>113</v>
      </c>
      <c r="E39" t="n" s="8">
        <v>1.0</v>
      </c>
      <c r="F39" t="n" s="8">
        <v>149.0</v>
      </c>
      <c r="G39" t="s" s="8">
        <v>53</v>
      </c>
      <c r="H39" t="s" s="8">
        <v>54</v>
      </c>
      <c r="I39" t="s" s="8">
        <v>114</v>
      </c>
    </row>
    <row r="40" ht="16.0" customHeight="true">
      <c r="A40" t="n" s="7">
        <v>4.3530258E7</v>
      </c>
      <c r="B40" t="s" s="8">
        <v>72</v>
      </c>
      <c r="C40" t="n" s="8">
        <f>IF(false,"120921853", "120921853")</f>
      </c>
      <c r="D40" t="s" s="8">
        <v>115</v>
      </c>
      <c r="E40" t="n" s="8">
        <v>1.0</v>
      </c>
      <c r="F40" t="n" s="8">
        <v>1.0</v>
      </c>
      <c r="G40" t="s" s="8">
        <v>70</v>
      </c>
      <c r="H40" t="s" s="8">
        <v>54</v>
      </c>
      <c r="I40" t="s" s="8">
        <v>116</v>
      </c>
    </row>
    <row r="41" ht="16.0" customHeight="true">
      <c r="A41" t="n" s="7">
        <v>4.3858184E7</v>
      </c>
      <c r="B41" t="s" s="8">
        <v>75</v>
      </c>
      <c r="C41" t="n" s="8">
        <f>IF(false,"120922555", "120922555")</f>
      </c>
      <c r="D41" t="s" s="8">
        <v>117</v>
      </c>
      <c r="E41" t="n" s="8">
        <v>1.0</v>
      </c>
      <c r="F41" t="n" s="8">
        <v>351.0</v>
      </c>
      <c r="G41" t="s" s="8">
        <v>70</v>
      </c>
      <c r="H41" t="s" s="8">
        <v>50</v>
      </c>
      <c r="I41" t="s" s="8">
        <v>118</v>
      </c>
    </row>
    <row r="42" ht="16.0" customHeight="true">
      <c r="A42" t="n" s="7">
        <v>4.3855094E7</v>
      </c>
      <c r="B42" t="s" s="8">
        <v>75</v>
      </c>
      <c r="C42" t="n" s="8">
        <f>IF(false,"120921809", "120921809")</f>
      </c>
      <c r="D42" t="s" s="8">
        <v>108</v>
      </c>
      <c r="E42" t="n" s="8">
        <v>1.0</v>
      </c>
      <c r="F42" t="n" s="8">
        <v>15.0</v>
      </c>
      <c r="G42" t="s" s="8">
        <v>70</v>
      </c>
      <c r="H42" t="s" s="8">
        <v>50</v>
      </c>
      <c r="I42" t="s" s="8">
        <v>119</v>
      </c>
    </row>
    <row r="43" ht="16.0" customHeight="true">
      <c r="A43" t="n" s="7">
        <v>4.3843326E7</v>
      </c>
      <c r="B43" t="s" s="8">
        <v>75</v>
      </c>
      <c r="C43" t="n" s="8">
        <f>IF(false,"120922351", "120922351")</f>
      </c>
      <c r="D43" t="s" s="8">
        <v>80</v>
      </c>
      <c r="E43" t="n" s="8">
        <v>2.0</v>
      </c>
      <c r="F43" t="n" s="8">
        <v>75.0</v>
      </c>
      <c r="G43" t="s" s="8">
        <v>65</v>
      </c>
      <c r="H43" t="s" s="8">
        <v>50</v>
      </c>
      <c r="I43" t="s" s="8">
        <v>120</v>
      </c>
    </row>
    <row r="44" ht="16.0" customHeight="true">
      <c r="A44" t="n" s="7">
        <v>4.3921322E7</v>
      </c>
      <c r="B44" t="s" s="8">
        <v>54</v>
      </c>
      <c r="C44" t="n" s="8">
        <f>IF(false,"120922209", "120922209")</f>
      </c>
      <c r="D44" t="s" s="8">
        <v>121</v>
      </c>
      <c r="E44" t="n" s="8">
        <v>1.0</v>
      </c>
      <c r="F44" t="n" s="8">
        <v>60.0</v>
      </c>
      <c r="G44" t="s" s="8">
        <v>70</v>
      </c>
      <c r="H44" t="s" s="8">
        <v>50</v>
      </c>
      <c r="I44" t="s" s="8">
        <v>122</v>
      </c>
    </row>
    <row r="45" ht="16.0" customHeight="true">
      <c r="A45" t="n" s="7">
        <v>4.3928901E7</v>
      </c>
      <c r="B45" t="s" s="8">
        <v>54</v>
      </c>
      <c r="C45" t="n" s="8">
        <f>IF(false,"01-003884", "01-003884")</f>
      </c>
      <c r="D45" t="s" s="8">
        <v>57</v>
      </c>
      <c r="E45" t="n" s="8">
        <v>1.0</v>
      </c>
      <c r="F45" t="n" s="8">
        <v>145.0</v>
      </c>
      <c r="G45" t="s" s="8">
        <v>70</v>
      </c>
      <c r="H45" t="s" s="8">
        <v>50</v>
      </c>
      <c r="I45" t="s" s="8">
        <v>123</v>
      </c>
    </row>
    <row r="46" ht="16.0" customHeight="true">
      <c r="A46" t="n" s="7">
        <v>4.3928041E7</v>
      </c>
      <c r="B46" t="s" s="8">
        <v>54</v>
      </c>
      <c r="C46" t="n" s="8">
        <f>IF(false,"005-1307", "005-1307")</f>
      </c>
      <c r="D46" t="s" s="8">
        <v>124</v>
      </c>
      <c r="E46" t="n" s="8">
        <v>1.0</v>
      </c>
      <c r="F46" t="n" s="8">
        <v>524.0</v>
      </c>
      <c r="G46" t="s" s="8">
        <v>65</v>
      </c>
      <c r="H46" t="s" s="8">
        <v>50</v>
      </c>
      <c r="I46" t="s" s="8">
        <v>125</v>
      </c>
    </row>
    <row r="47" ht="16.0" customHeight="true">
      <c r="A47" t="n" s="7">
        <v>4.382793E7</v>
      </c>
      <c r="B47" t="s" s="8">
        <v>75</v>
      </c>
      <c r="C47" t="n" s="8">
        <f>IF(false,"003-319", "003-319")</f>
      </c>
      <c r="D47" t="s" s="8">
        <v>126</v>
      </c>
      <c r="E47" t="n" s="8">
        <v>1.0</v>
      </c>
      <c r="F47" t="n" s="8">
        <v>217.0</v>
      </c>
      <c r="G47" t="s" s="8">
        <v>53</v>
      </c>
      <c r="H47" t="s" s="8">
        <v>50</v>
      </c>
      <c r="I47" t="s" s="8">
        <v>127</v>
      </c>
    </row>
    <row r="48" ht="16.0" customHeight="true">
      <c r="A48" t="n" s="7">
        <v>4.3825609E7</v>
      </c>
      <c r="B48" t="s" s="8">
        <v>75</v>
      </c>
      <c r="C48" t="n" s="8">
        <f>IF(false,"01-004215", "01-004215")</f>
      </c>
      <c r="D48" t="s" s="8">
        <v>128</v>
      </c>
      <c r="E48" t="n" s="8">
        <v>1.0</v>
      </c>
      <c r="F48" t="n" s="8">
        <v>175.0</v>
      </c>
      <c r="G48" t="s" s="8">
        <v>53</v>
      </c>
      <c r="H48" t="s" s="8">
        <v>50</v>
      </c>
      <c r="I48" t="s" s="8">
        <v>129</v>
      </c>
    </row>
    <row r="49" ht="16.0" customHeight="true">
      <c r="A49" t="n" s="7">
        <v>4.3738224E7</v>
      </c>
      <c r="B49" t="s" s="8">
        <v>60</v>
      </c>
      <c r="C49" t="n" s="8">
        <f>IF(false,"000-631", "000-631")</f>
      </c>
      <c r="D49" t="s" s="8">
        <v>130</v>
      </c>
      <c r="E49" t="n" s="8">
        <v>3.0</v>
      </c>
      <c r="F49" t="n" s="8">
        <v>294.0</v>
      </c>
      <c r="G49" t="s" s="8">
        <v>53</v>
      </c>
      <c r="H49" t="s" s="8">
        <v>50</v>
      </c>
      <c r="I49" t="s" s="8">
        <v>131</v>
      </c>
    </row>
    <row r="50" ht="16.0" customHeight="true">
      <c r="A50" t="n" s="7">
        <v>4.3855094E7</v>
      </c>
      <c r="B50" t="s" s="8">
        <v>75</v>
      </c>
      <c r="C50" t="n" s="8">
        <f>IF(false,"120921809", "120921809")</f>
      </c>
      <c r="D50" t="s" s="8">
        <v>108</v>
      </c>
      <c r="E50" t="n" s="8">
        <v>1.0</v>
      </c>
      <c r="F50" t="n" s="8">
        <v>264.0</v>
      </c>
      <c r="G50" t="s" s="8">
        <v>53</v>
      </c>
      <c r="H50" t="s" s="8">
        <v>50</v>
      </c>
      <c r="I50" t="s" s="8">
        <v>132</v>
      </c>
    </row>
    <row r="51" ht="16.0" customHeight="true">
      <c r="A51" t="n" s="7">
        <v>4.3862174E7</v>
      </c>
      <c r="B51" t="s" s="8">
        <v>54</v>
      </c>
      <c r="C51" t="n" s="8">
        <f>IF(false,"01-004217", "01-004217")</f>
      </c>
      <c r="D51" t="s" s="8">
        <v>133</v>
      </c>
      <c r="E51" t="n" s="8">
        <v>2.0</v>
      </c>
      <c r="F51" t="n" s="8">
        <v>64.0</v>
      </c>
      <c r="G51" t="s" s="8">
        <v>65</v>
      </c>
      <c r="H51" t="s" s="8">
        <v>50</v>
      </c>
      <c r="I51" t="s" s="8">
        <v>134</v>
      </c>
    </row>
    <row r="52" ht="16.0" customHeight="true">
      <c r="A52" t="n" s="7">
        <v>4.3777823E7</v>
      </c>
      <c r="B52" t="s" s="8">
        <v>75</v>
      </c>
      <c r="C52" t="n" s="8">
        <f>IF(false,"005-1378", "005-1378")</f>
      </c>
      <c r="D52" t="s" s="8">
        <v>135</v>
      </c>
      <c r="E52" t="n" s="8">
        <v>1.0</v>
      </c>
      <c r="F52" t="n" s="8">
        <v>144.0</v>
      </c>
      <c r="G52" t="s" s="8">
        <v>53</v>
      </c>
      <c r="H52" t="s" s="8">
        <v>50</v>
      </c>
      <c r="I52" t="s" s="8">
        <v>136</v>
      </c>
    </row>
    <row r="53" ht="16.0" customHeight="true">
      <c r="A53" t="n" s="7">
        <v>4.3794128E7</v>
      </c>
      <c r="B53" t="s" s="8">
        <v>75</v>
      </c>
      <c r="C53" t="n" s="8">
        <f>IF(false,"01-004217", "01-004217")</f>
      </c>
      <c r="D53" t="s" s="8">
        <v>133</v>
      </c>
      <c r="E53" t="n" s="8">
        <v>1.0</v>
      </c>
      <c r="F53" t="n" s="8">
        <v>301.0</v>
      </c>
      <c r="G53" t="s" s="8">
        <v>53</v>
      </c>
      <c r="H53" t="s" s="8">
        <v>50</v>
      </c>
      <c r="I53" t="s" s="8">
        <v>137</v>
      </c>
    </row>
    <row r="54" ht="16.0" customHeight="true">
      <c r="A54" t="n" s="7">
        <v>4.3766175E7</v>
      </c>
      <c r="B54" t="s" s="8">
        <v>75</v>
      </c>
      <c r="C54" t="n" s="8">
        <f>IF(false,"120921506", "120921506")</f>
      </c>
      <c r="D54" t="s" s="8">
        <v>100</v>
      </c>
      <c r="E54" t="n" s="8">
        <v>1.0</v>
      </c>
      <c r="F54" t="n" s="8">
        <v>185.0</v>
      </c>
      <c r="G54" t="s" s="8">
        <v>53</v>
      </c>
      <c r="H54" t="s" s="8">
        <v>50</v>
      </c>
      <c r="I54" t="s" s="8">
        <v>138</v>
      </c>
    </row>
    <row r="55" ht="16.0" customHeight="true">
      <c r="A55" t="n" s="7">
        <v>4.3676519E7</v>
      </c>
      <c r="B55" t="s" s="8">
        <v>60</v>
      </c>
      <c r="C55" t="n" s="8">
        <f>IF(false,"01-004215", "01-004215")</f>
      </c>
      <c r="D55" t="s" s="8">
        <v>128</v>
      </c>
      <c r="E55" t="n" s="8">
        <v>2.0</v>
      </c>
      <c r="F55" t="n" s="8">
        <v>474.0</v>
      </c>
      <c r="G55" t="s" s="8">
        <v>53</v>
      </c>
      <c r="H55" t="s" s="8">
        <v>50</v>
      </c>
      <c r="I55" t="s" s="8">
        <v>139</v>
      </c>
    </row>
    <row r="56" ht="16.0" customHeight="true">
      <c r="A56" t="n" s="7">
        <v>4.383011E7</v>
      </c>
      <c r="B56" t="s" s="8">
        <v>75</v>
      </c>
      <c r="C56" t="n" s="8">
        <f>IF(false,"120921718", "120921718")</f>
      </c>
      <c r="D56" t="s" s="8">
        <v>140</v>
      </c>
      <c r="E56" t="n" s="8">
        <v>1.0</v>
      </c>
      <c r="F56" t="n" s="8">
        <v>210.0</v>
      </c>
      <c r="G56" t="s" s="8">
        <v>53</v>
      </c>
      <c r="H56" t="s" s="8">
        <v>50</v>
      </c>
      <c r="I56" t="s" s="8">
        <v>141</v>
      </c>
    </row>
    <row r="57" ht="16.0" customHeight="true">
      <c r="A57" t="n" s="7">
        <v>4.3651551E7</v>
      </c>
      <c r="B57" t="s" s="8">
        <v>60</v>
      </c>
      <c r="C57" t="n" s="8">
        <f>IF(false,"008-577", "008-577")</f>
      </c>
      <c r="D57" t="s" s="8">
        <v>87</v>
      </c>
      <c r="E57" t="n" s="8">
        <v>1.0</v>
      </c>
      <c r="F57" t="n" s="8">
        <v>152.0</v>
      </c>
      <c r="G57" t="s" s="8">
        <v>53</v>
      </c>
      <c r="H57" t="s" s="8">
        <v>50</v>
      </c>
      <c r="I57" t="s" s="8">
        <v>142</v>
      </c>
    </row>
    <row r="58" ht="16.0" customHeight="true">
      <c r="A58" t="n" s="7">
        <v>4.3844184E7</v>
      </c>
      <c r="B58" t="s" s="8">
        <v>75</v>
      </c>
      <c r="C58" t="n" s="8">
        <f>IF(false,"120922158", "120922158")</f>
      </c>
      <c r="D58" t="s" s="8">
        <v>106</v>
      </c>
      <c r="E58" t="n" s="8">
        <v>1.0</v>
      </c>
      <c r="F58" t="n" s="8">
        <v>3.0</v>
      </c>
      <c r="G58" t="s" s="8">
        <v>65</v>
      </c>
      <c r="H58" t="s" s="8">
        <v>50</v>
      </c>
      <c r="I58" t="s" s="8">
        <v>143</v>
      </c>
    </row>
    <row r="59" ht="16.0" customHeight="true">
      <c r="A59" t="n" s="7">
        <v>4.3840132E7</v>
      </c>
      <c r="B59" t="s" s="8">
        <v>75</v>
      </c>
      <c r="C59" t="n" s="8">
        <f>IF(false,"003-319", "003-319")</f>
      </c>
      <c r="D59" t="s" s="8">
        <v>126</v>
      </c>
      <c r="E59" t="n" s="8">
        <v>1.0</v>
      </c>
      <c r="F59" t="n" s="8">
        <v>217.0</v>
      </c>
      <c r="G59" t="s" s="8">
        <v>65</v>
      </c>
      <c r="H59" t="s" s="8">
        <v>50</v>
      </c>
      <c r="I59" t="s" s="8">
        <v>144</v>
      </c>
    </row>
    <row r="60" ht="16.0" customHeight="true">
      <c r="A60" t="n" s="7">
        <v>4.3840468E7</v>
      </c>
      <c r="B60" t="s" s="8">
        <v>75</v>
      </c>
      <c r="C60" t="n" s="8">
        <f>IF(false,"005-1374", "005-1374")</f>
      </c>
      <c r="D60" t="s" s="8">
        <v>145</v>
      </c>
      <c r="E60" t="n" s="8">
        <v>1.0</v>
      </c>
      <c r="F60" t="n" s="8">
        <v>754.0</v>
      </c>
      <c r="G60" t="s" s="8">
        <v>70</v>
      </c>
      <c r="H60" t="s" s="8">
        <v>50</v>
      </c>
      <c r="I60" t="s" s="8">
        <v>146</v>
      </c>
    </row>
    <row r="61" ht="16.0" customHeight="true">
      <c r="A61" t="n" s="7">
        <v>4.382793E7</v>
      </c>
      <c r="B61" t="s" s="8">
        <v>75</v>
      </c>
      <c r="C61" t="n" s="8">
        <f>IF(false,"003-319", "003-319")</f>
      </c>
      <c r="D61" t="s" s="8">
        <v>126</v>
      </c>
      <c r="E61" t="n" s="8">
        <v>1.0</v>
      </c>
      <c r="F61" t="n" s="8">
        <v>544.0</v>
      </c>
      <c r="G61" t="s" s="8">
        <v>65</v>
      </c>
      <c r="H61" t="s" s="8">
        <v>50</v>
      </c>
      <c r="I61" t="s" s="8">
        <v>147</v>
      </c>
    </row>
    <row r="62" ht="16.0" customHeight="true">
      <c r="A62" t="n" s="7">
        <v>4.3826355E7</v>
      </c>
      <c r="B62" t="s" s="8">
        <v>75</v>
      </c>
      <c r="C62" t="n" s="8">
        <f>IF(false,"005-1255", "005-1255")</f>
      </c>
      <c r="D62" t="s" s="8">
        <v>148</v>
      </c>
      <c r="E62" t="n" s="8">
        <v>1.0</v>
      </c>
      <c r="F62" t="n" s="8">
        <v>5.0</v>
      </c>
      <c r="G62" t="s" s="8">
        <v>65</v>
      </c>
      <c r="H62" t="s" s="8">
        <v>50</v>
      </c>
      <c r="I62" t="s" s="8">
        <v>149</v>
      </c>
    </row>
    <row r="63" ht="16.0" customHeight="true">
      <c r="A63" t="n" s="7">
        <v>4.3825609E7</v>
      </c>
      <c r="B63" t="s" s="8">
        <v>75</v>
      </c>
      <c r="C63" t="n" s="8">
        <f>IF(false,"01-004215", "01-004215")</f>
      </c>
      <c r="D63" t="s" s="8">
        <v>128</v>
      </c>
      <c r="E63" t="n" s="8">
        <v>1.0</v>
      </c>
      <c r="F63" t="n" s="8">
        <v>112.0</v>
      </c>
      <c r="G63" t="s" s="8">
        <v>65</v>
      </c>
      <c r="H63" t="s" s="8">
        <v>50</v>
      </c>
      <c r="I63" t="s" s="8">
        <v>150</v>
      </c>
    </row>
    <row r="64" ht="16.0" customHeight="true">
      <c r="A64" t="n" s="7">
        <v>4.3811308E7</v>
      </c>
      <c r="B64" t="s" s="8">
        <v>75</v>
      </c>
      <c r="C64" t="n" s="8">
        <f>IF(false,"005-1111", "005-1111")</f>
      </c>
      <c r="D64" t="s" s="8">
        <v>151</v>
      </c>
      <c r="E64" t="n" s="8">
        <v>2.0</v>
      </c>
      <c r="F64" t="n" s="8">
        <v>500.0</v>
      </c>
      <c r="G64" t="s" s="8">
        <v>53</v>
      </c>
      <c r="H64" t="s" s="8">
        <v>50</v>
      </c>
      <c r="I64" t="s" s="8">
        <v>152</v>
      </c>
    </row>
    <row r="65" ht="16.0" customHeight="true">
      <c r="A65" t="n" s="7">
        <v>4.3840132E7</v>
      </c>
      <c r="B65" t="s" s="8">
        <v>75</v>
      </c>
      <c r="C65" t="n" s="8">
        <f>IF(false,"003-319", "003-319")</f>
      </c>
      <c r="D65" t="s" s="8">
        <v>126</v>
      </c>
      <c r="E65" t="n" s="8">
        <v>1.0</v>
      </c>
      <c r="F65" t="n" s="8">
        <v>113.0</v>
      </c>
      <c r="G65" t="s" s="8">
        <v>53</v>
      </c>
      <c r="H65" t="s" s="8">
        <v>50</v>
      </c>
      <c r="I65" t="s" s="8">
        <v>153</v>
      </c>
    </row>
    <row r="66" ht="16.0" customHeight="true">
      <c r="A66" t="n" s="7">
        <v>4.374549E7</v>
      </c>
      <c r="B66" t="s" s="8">
        <v>75</v>
      </c>
      <c r="C66" t="n" s="8">
        <f>IF(false,"120921942", "120921942")</f>
      </c>
      <c r="D66" t="s" s="8">
        <v>154</v>
      </c>
      <c r="E66" t="n" s="8">
        <v>1.0</v>
      </c>
      <c r="F66" t="n" s="8">
        <v>271.0</v>
      </c>
      <c r="G66" t="s" s="8">
        <v>53</v>
      </c>
      <c r="H66" t="s" s="8">
        <v>50</v>
      </c>
      <c r="I66" t="s" s="8">
        <v>155</v>
      </c>
    </row>
    <row r="67" ht="16.0" customHeight="true">
      <c r="A67" t="n" s="7">
        <v>4.3844184E7</v>
      </c>
      <c r="B67" t="s" s="8">
        <v>75</v>
      </c>
      <c r="C67" t="n" s="8">
        <f>IF(false,"120922158", "120922158")</f>
      </c>
      <c r="D67" t="s" s="8">
        <v>106</v>
      </c>
      <c r="E67" t="n" s="8">
        <v>1.0</v>
      </c>
      <c r="F67" t="n" s="8">
        <v>97.0</v>
      </c>
      <c r="G67" t="s" s="8">
        <v>53</v>
      </c>
      <c r="H67" t="s" s="8">
        <v>50</v>
      </c>
      <c r="I67" t="s" s="8">
        <v>156</v>
      </c>
    </row>
    <row r="68" ht="16.0" customHeight="true">
      <c r="A68" t="n" s="7">
        <v>4.3686946E7</v>
      </c>
      <c r="B68" t="s" s="8">
        <v>60</v>
      </c>
      <c r="C68" t="n" s="8">
        <f>IF(false,"005-1380", "005-1380")</f>
      </c>
      <c r="D68" t="s" s="8">
        <v>157</v>
      </c>
      <c r="E68" t="n" s="8">
        <v>1.0</v>
      </c>
      <c r="F68" t="n" s="8">
        <v>121.0</v>
      </c>
      <c r="G68" t="s" s="8">
        <v>53</v>
      </c>
      <c r="H68" t="s" s="8">
        <v>50</v>
      </c>
      <c r="I68" t="s" s="8">
        <v>158</v>
      </c>
    </row>
    <row r="69" ht="16.0" customHeight="true">
      <c r="A69" t="n" s="7">
        <v>4.369583E7</v>
      </c>
      <c r="B69" t="s" s="8">
        <v>60</v>
      </c>
      <c r="C69" t="n" s="8">
        <f>IF(false,"120906022", "120906022")</f>
      </c>
      <c r="D69" t="s" s="8">
        <v>111</v>
      </c>
      <c r="E69" t="n" s="8">
        <v>2.0</v>
      </c>
      <c r="F69" t="n" s="8">
        <v>284.0</v>
      </c>
      <c r="G69" t="s" s="8">
        <v>53</v>
      </c>
      <c r="H69" t="s" s="8">
        <v>50</v>
      </c>
      <c r="I69" t="s" s="8">
        <v>159</v>
      </c>
    </row>
    <row r="70" ht="16.0" customHeight="true">
      <c r="A70" t="n" s="7">
        <v>4.3845579E7</v>
      </c>
      <c r="B70" t="s" s="8">
        <v>75</v>
      </c>
      <c r="C70" t="n" s="8">
        <f>IF(false,"01-004215", "01-004215")</f>
      </c>
      <c r="D70" t="s" s="8">
        <v>128</v>
      </c>
      <c r="E70" t="n" s="8">
        <v>2.0</v>
      </c>
      <c r="F70" t="n" s="8">
        <v>500.0</v>
      </c>
      <c r="G70" t="s" s="8">
        <v>53</v>
      </c>
      <c r="H70" t="s" s="8">
        <v>50</v>
      </c>
      <c r="I70" t="s" s="8">
        <v>160</v>
      </c>
    </row>
    <row r="71" ht="16.0" customHeight="true">
      <c r="A71" t="n" s="7">
        <v>4.3830709E7</v>
      </c>
      <c r="B71" t="s" s="8">
        <v>75</v>
      </c>
      <c r="C71" t="n" s="8">
        <f>IF(false,"003-315", "003-315")</f>
      </c>
      <c r="D71" t="s" s="8">
        <v>161</v>
      </c>
      <c r="E71" t="n" s="8">
        <v>2.0</v>
      </c>
      <c r="F71" t="n" s="8">
        <v>444.0</v>
      </c>
      <c r="G71" t="s" s="8">
        <v>53</v>
      </c>
      <c r="H71" t="s" s="8">
        <v>50</v>
      </c>
      <c r="I71" t="s" s="8">
        <v>162</v>
      </c>
    </row>
    <row r="72" ht="16.0" customHeight="true">
      <c r="A72" t="n" s="7">
        <v>4.3843326E7</v>
      </c>
      <c r="B72" t="s" s="8">
        <v>75</v>
      </c>
      <c r="C72" t="n" s="8">
        <f>IF(false,"120922351", "120922351")</f>
      </c>
      <c r="D72" t="s" s="8">
        <v>80</v>
      </c>
      <c r="E72" t="n" s="8">
        <v>2.0</v>
      </c>
      <c r="F72" t="n" s="8">
        <v>258.0</v>
      </c>
      <c r="G72" t="s" s="8">
        <v>53</v>
      </c>
      <c r="H72" t="s" s="8">
        <v>50</v>
      </c>
      <c r="I72" t="s" s="8">
        <v>163</v>
      </c>
    </row>
    <row r="73" ht="16.0" customHeight="true">
      <c r="A73" t="n" s="7">
        <v>4.3845579E7</v>
      </c>
      <c r="B73" t="s" s="8">
        <v>75</v>
      </c>
      <c r="C73" t="n" s="8">
        <f>IF(false,"01-004215", "01-004215")</f>
      </c>
      <c r="D73" t="s" s="8">
        <v>128</v>
      </c>
      <c r="E73" t="n" s="8">
        <v>2.0</v>
      </c>
      <c r="F73" t="n" s="8">
        <v>9.0</v>
      </c>
      <c r="G73" t="s" s="8">
        <v>65</v>
      </c>
      <c r="H73" t="s" s="8">
        <v>50</v>
      </c>
      <c r="I73" t="s" s="8">
        <v>164</v>
      </c>
    </row>
    <row r="74" ht="16.0" customHeight="true">
      <c r="A74" t="n" s="7">
        <v>4.3806313E7</v>
      </c>
      <c r="B74" t="s" s="8">
        <v>75</v>
      </c>
      <c r="C74" t="n" s="8">
        <f>IF(false,"003-319", "003-319")</f>
      </c>
      <c r="D74" t="s" s="8">
        <v>126</v>
      </c>
      <c r="E74" t="n" s="8">
        <v>1.0</v>
      </c>
      <c r="F74" t="n" s="8">
        <v>192.0</v>
      </c>
      <c r="G74" t="s" s="8">
        <v>53</v>
      </c>
      <c r="H74" t="s" s="8">
        <v>50</v>
      </c>
      <c r="I74" t="s" s="8">
        <v>165</v>
      </c>
    </row>
    <row r="75" ht="16.0" customHeight="true">
      <c r="A75" t="n" s="7">
        <v>4.3871321E7</v>
      </c>
      <c r="B75" t="s" s="8">
        <v>54</v>
      </c>
      <c r="C75" t="n" s="8">
        <f>IF(false,"01-004217", "01-004217")</f>
      </c>
      <c r="D75" t="s" s="8">
        <v>133</v>
      </c>
      <c r="E75" t="n" s="8">
        <v>2.0</v>
      </c>
      <c r="F75" t="n" s="8">
        <v>456.0</v>
      </c>
      <c r="G75" t="s" s="8">
        <v>53</v>
      </c>
      <c r="H75" t="s" s="8">
        <v>50</v>
      </c>
      <c r="I75" t="s" s="8">
        <v>166</v>
      </c>
    </row>
    <row r="76" ht="16.0" customHeight="true">
      <c r="A76" t="n" s="7">
        <v>4.3776871E7</v>
      </c>
      <c r="B76" t="s" s="8">
        <v>75</v>
      </c>
      <c r="C76" t="n" s="8">
        <f>IF(false,"003-319", "003-319")</f>
      </c>
      <c r="D76" t="s" s="8">
        <v>126</v>
      </c>
      <c r="E76" t="n" s="8">
        <v>1.0</v>
      </c>
      <c r="F76" t="n" s="8">
        <v>209.0</v>
      </c>
      <c r="G76" t="s" s="8">
        <v>53</v>
      </c>
      <c r="H76" t="s" s="8">
        <v>50</v>
      </c>
      <c r="I76" t="s" s="8">
        <v>167</v>
      </c>
    </row>
    <row r="77" ht="16.0" customHeight="true">
      <c r="A77" t="n" s="7">
        <v>4.3813437E7</v>
      </c>
      <c r="B77" t="s" s="8">
        <v>75</v>
      </c>
      <c r="C77" t="n" s="8">
        <f>IF(false,"01-003884", "01-003884")</f>
      </c>
      <c r="D77" t="s" s="8">
        <v>57</v>
      </c>
      <c r="E77" t="n" s="8">
        <v>1.0</v>
      </c>
      <c r="F77" t="n" s="8">
        <v>127.0</v>
      </c>
      <c r="G77" t="s" s="8">
        <v>53</v>
      </c>
      <c r="H77" t="s" s="8">
        <v>50</v>
      </c>
      <c r="I77" t="s" s="8">
        <v>168</v>
      </c>
    </row>
    <row r="78" ht="16.0" customHeight="true">
      <c r="A78" t="n" s="7">
        <v>4.378787E7</v>
      </c>
      <c r="B78" t="s" s="8">
        <v>75</v>
      </c>
      <c r="C78" t="n" s="8">
        <f>IF(false,"01-004215", "01-004215")</f>
      </c>
      <c r="D78" t="s" s="8">
        <v>128</v>
      </c>
      <c r="E78" t="n" s="8">
        <v>1.0</v>
      </c>
      <c r="F78" t="n" s="8">
        <v>362.0</v>
      </c>
      <c r="G78" t="s" s="8">
        <v>53</v>
      </c>
      <c r="H78" t="s" s="8">
        <v>50</v>
      </c>
      <c r="I78" t="s" s="8">
        <v>169</v>
      </c>
    </row>
    <row r="79" ht="16.0" customHeight="true">
      <c r="A79" t="n" s="7">
        <v>4.3842297E7</v>
      </c>
      <c r="B79" t="s" s="8">
        <v>75</v>
      </c>
      <c r="C79" t="n" s="8">
        <f>IF(false,"01-004215", "01-004215")</f>
      </c>
      <c r="D79" t="s" s="8">
        <v>128</v>
      </c>
      <c r="E79" t="n" s="8">
        <v>2.0</v>
      </c>
      <c r="F79" t="n" s="8">
        <v>500.0</v>
      </c>
      <c r="G79" t="s" s="8">
        <v>53</v>
      </c>
      <c r="H79" t="s" s="8">
        <v>50</v>
      </c>
      <c r="I79" t="s" s="8">
        <v>170</v>
      </c>
    </row>
    <row r="80" ht="16.0" customHeight="true">
      <c r="A80" t="n" s="7">
        <v>4.3857379E7</v>
      </c>
      <c r="B80" t="s" s="8">
        <v>75</v>
      </c>
      <c r="C80" t="n" s="8">
        <f>IF(false,"005-1516", "005-1516")</f>
      </c>
      <c r="D80" t="s" s="8">
        <v>64</v>
      </c>
      <c r="E80" t="n" s="8">
        <v>3.0</v>
      </c>
      <c r="F80" t="n" s="8">
        <v>629.0</v>
      </c>
      <c r="G80" t="s" s="8">
        <v>70</v>
      </c>
      <c r="H80" t="s" s="8">
        <v>50</v>
      </c>
      <c r="I80" t="s" s="8">
        <v>171</v>
      </c>
    </row>
    <row r="81" ht="16.0" customHeight="true">
      <c r="A81" t="n" s="7">
        <v>4.3857706E7</v>
      </c>
      <c r="B81" t="s" s="8">
        <v>75</v>
      </c>
      <c r="C81" t="n" s="8">
        <f>IF(false,"120922351", "120922351")</f>
      </c>
      <c r="D81" t="s" s="8">
        <v>80</v>
      </c>
      <c r="E81" t="n" s="8">
        <v>2.0</v>
      </c>
      <c r="F81" t="n" s="8">
        <v>47.0</v>
      </c>
      <c r="G81" t="s" s="8">
        <v>70</v>
      </c>
      <c r="H81" t="s" s="8">
        <v>50</v>
      </c>
      <c r="I81" t="s" s="8">
        <v>172</v>
      </c>
    </row>
    <row r="82" ht="16.0" customHeight="true">
      <c r="A82" t="n" s="7">
        <v>4.3715259E7</v>
      </c>
      <c r="B82" t="s" s="8">
        <v>60</v>
      </c>
      <c r="C82" t="n" s="8">
        <f>IF(false,"01-004217", "01-004217")</f>
      </c>
      <c r="D82" t="s" s="8">
        <v>133</v>
      </c>
      <c r="E82" t="n" s="8">
        <v>1.0</v>
      </c>
      <c r="F82" t="n" s="8">
        <v>364.0</v>
      </c>
      <c r="G82" t="s" s="8">
        <v>53</v>
      </c>
      <c r="H82" t="s" s="8">
        <v>50</v>
      </c>
      <c r="I82" t="s" s="8">
        <v>173</v>
      </c>
    </row>
    <row r="83" ht="16.0" customHeight="true">
      <c r="A83" t="n" s="7">
        <v>4.3789806E7</v>
      </c>
      <c r="B83" t="s" s="8">
        <v>75</v>
      </c>
      <c r="C83" t="n" s="8">
        <f>IF(false,"01-003810", "01-003810")</f>
      </c>
      <c r="D83" t="s" s="8">
        <v>174</v>
      </c>
      <c r="E83" t="n" s="8">
        <v>1.0</v>
      </c>
      <c r="F83" t="n" s="8">
        <v>85.0</v>
      </c>
      <c r="G83" t="s" s="8">
        <v>53</v>
      </c>
      <c r="H83" t="s" s="8">
        <v>50</v>
      </c>
      <c r="I83" t="s" s="8">
        <v>175</v>
      </c>
    </row>
    <row r="84" ht="16.0" customHeight="true">
      <c r="A84" t="n" s="7">
        <v>4.3936506E7</v>
      </c>
      <c r="B84" t="s" s="8">
        <v>54</v>
      </c>
      <c r="C84" t="n" s="8">
        <f>IF(false,"120921942", "120921942")</f>
      </c>
      <c r="D84" t="s" s="8">
        <v>154</v>
      </c>
      <c r="E84" t="n" s="8">
        <v>1.0</v>
      </c>
      <c r="F84" t="n" s="8">
        <v>13.0</v>
      </c>
      <c r="G84" t="s" s="8">
        <v>65</v>
      </c>
      <c r="H84" t="s" s="8">
        <v>50</v>
      </c>
      <c r="I84" t="s" s="8">
        <v>176</v>
      </c>
    </row>
    <row r="85" ht="16.0" customHeight="true">
      <c r="A85" t="n" s="7">
        <v>4.3882827E7</v>
      </c>
      <c r="B85" t="s" s="8">
        <v>54</v>
      </c>
      <c r="C85" t="n" s="8">
        <f>IF(false,"01-004217", "01-004217")</f>
      </c>
      <c r="D85" t="s" s="8">
        <v>133</v>
      </c>
      <c r="E85" t="n" s="8">
        <v>1.0</v>
      </c>
      <c r="F85" t="n" s="8">
        <v>131.0</v>
      </c>
      <c r="G85" t="s" s="8">
        <v>70</v>
      </c>
      <c r="H85" t="s" s="8">
        <v>50</v>
      </c>
      <c r="I85" t="s" s="8">
        <v>177</v>
      </c>
    </row>
    <row r="86" ht="16.0" customHeight="true">
      <c r="A86" t="n" s="7">
        <v>4.3811308E7</v>
      </c>
      <c r="B86" t="s" s="8">
        <v>75</v>
      </c>
      <c r="C86" t="n" s="8">
        <f>IF(false,"005-1111", "005-1111")</f>
      </c>
      <c r="D86" t="s" s="8">
        <v>151</v>
      </c>
      <c r="E86" t="n" s="8">
        <v>2.0</v>
      </c>
      <c r="F86" t="n" s="8">
        <v>773.0</v>
      </c>
      <c r="G86" t="s" s="8">
        <v>65</v>
      </c>
      <c r="H86" t="s" s="8">
        <v>50</v>
      </c>
      <c r="I86" t="s" s="8">
        <v>178</v>
      </c>
    </row>
    <row r="87" ht="16.0" customHeight="true">
      <c r="A87" t="n" s="7">
        <v>4.3802666E7</v>
      </c>
      <c r="B87" t="s" s="8">
        <v>75</v>
      </c>
      <c r="C87" t="n" s="8">
        <f>IF(false,"120922586", "120922586")</f>
      </c>
      <c r="D87" t="s" s="8">
        <v>179</v>
      </c>
      <c r="E87" t="n" s="8">
        <v>1.0</v>
      </c>
      <c r="F87" t="n" s="8">
        <v>598.0</v>
      </c>
      <c r="G87" t="s" s="8">
        <v>65</v>
      </c>
      <c r="H87" t="s" s="8">
        <v>50</v>
      </c>
      <c r="I87" t="s" s="8">
        <v>180</v>
      </c>
    </row>
    <row r="88" ht="16.0" customHeight="true">
      <c r="A88" t="n" s="7">
        <v>4.380159E7</v>
      </c>
      <c r="B88" t="s" s="8">
        <v>75</v>
      </c>
      <c r="C88" t="n" s="8">
        <f>IF(false,"01-004217", "01-004217")</f>
      </c>
      <c r="D88" t="s" s="8">
        <v>133</v>
      </c>
      <c r="E88" t="n" s="8">
        <v>1.0</v>
      </c>
      <c r="F88" t="n" s="8">
        <v>554.0</v>
      </c>
      <c r="G88" t="s" s="8">
        <v>70</v>
      </c>
      <c r="H88" t="s" s="8">
        <v>50</v>
      </c>
      <c r="I88" t="s" s="8">
        <v>181</v>
      </c>
    </row>
    <row r="89" ht="16.0" customHeight="true"/>
    <row r="90" ht="16.0" customHeight="true">
      <c r="A90" t="s" s="1">
        <v>37</v>
      </c>
      <c r="B90" s="1"/>
      <c r="C90" s="1"/>
      <c r="D90" s="1"/>
      <c r="E90" s="1"/>
      <c r="F90" t="n" s="8">
        <v>21272.0</v>
      </c>
      <c r="G90" s="2"/>
    </row>
    <row r="91" ht="16.0" customHeight="true"/>
    <row r="92" ht="16.0" customHeight="true">
      <c r="A92" t="s" s="1">
        <v>36</v>
      </c>
    </row>
    <row r="93" ht="34.0" customHeight="true">
      <c r="A93" t="s" s="9">
        <v>38</v>
      </c>
      <c r="B93" t="s" s="9">
        <v>0</v>
      </c>
      <c r="C93" t="s" s="9">
        <v>43</v>
      </c>
      <c r="D93" t="s" s="9">
        <v>1</v>
      </c>
      <c r="E93" t="s" s="9">
        <v>2</v>
      </c>
      <c r="F93" t="s" s="9">
        <v>39</v>
      </c>
      <c r="G93" t="s" s="9">
        <v>5</v>
      </c>
      <c r="H93" t="s" s="9">
        <v>3</v>
      </c>
      <c r="I93" t="s" s="9">
        <v>4</v>
      </c>
    </row>
    <row r="94" ht="16.0" customHeight="true">
      <c r="A94" t="n" s="8">
        <v>4.3183E7</v>
      </c>
      <c r="B94" t="s" s="8">
        <v>99</v>
      </c>
      <c r="C94" t="n" s="8">
        <f>IF(false,"120921942", "120921942")</f>
      </c>
      <c r="D94" t="s" s="8">
        <v>154</v>
      </c>
      <c r="E94" t="n" s="8">
        <v>1.0</v>
      </c>
      <c r="F94" t="n" s="8">
        <v>-543.0</v>
      </c>
      <c r="G94" t="s" s="8">
        <v>182</v>
      </c>
      <c r="H94" t="s" s="8">
        <v>54</v>
      </c>
      <c r="I94" t="s" s="8">
        <v>183</v>
      </c>
    </row>
    <row r="95" ht="16.0" customHeight="true"/>
    <row r="96" ht="16.0" customHeight="true">
      <c r="A96" t="s" s="1">
        <v>37</v>
      </c>
      <c r="F96" t="n" s="8">
        <v>-543.0</v>
      </c>
      <c r="G96" s="2"/>
      <c r="H96" s="0"/>
      <c r="I96" s="0"/>
    </row>
    <row r="97" ht="16.0" customHeight="true">
      <c r="A97" s="1"/>
      <c r="B97" s="1"/>
      <c r="C97" s="1"/>
      <c r="D97" s="1"/>
      <c r="E97" s="1"/>
      <c r="F97" s="1"/>
      <c r="G97" s="1"/>
      <c r="H97" s="1"/>
      <c r="I97" s="1"/>
    </row>
    <row r="98" ht="16.0" customHeight="true">
      <c r="A98" t="s" s="1">
        <v>40</v>
      </c>
    </row>
    <row r="99" ht="34.0" customHeight="true">
      <c r="A99" t="s" s="9">
        <v>47</v>
      </c>
      <c r="B99" t="s" s="9">
        <v>48</v>
      </c>
      <c r="C99" s="9"/>
      <c r="D99" s="9"/>
      <c r="E99" s="9"/>
      <c r="F99" t="s" s="9">
        <v>39</v>
      </c>
      <c r="G99" t="s" s="9">
        <v>5</v>
      </c>
      <c r="H99" t="s" s="9">
        <v>3</v>
      </c>
      <c r="I99" t="s" s="9">
        <v>4</v>
      </c>
    </row>
    <row r="100" ht="16.0" customHeight="true"/>
    <row r="101" ht="16.0" customHeight="true">
      <c r="A101" t="s" s="1">
        <v>37</v>
      </c>
      <c r="F101" t="n" s="8">
        <v>0.0</v>
      </c>
      <c r="G101" s="2"/>
      <c r="H101" s="0"/>
      <c r="I101" s="0"/>
    </row>
    <row r="102" ht="16.0" customHeight="true">
      <c r="A102" s="1"/>
      <c r="B102" s="1"/>
      <c r="C102" s="1"/>
      <c r="D102" s="1"/>
      <c r="E102" s="1"/>
      <c r="F102" s="1"/>
      <c r="G102" s="1"/>
      <c r="H102" s="1"/>
      <c r="I10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