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<sst xmlns="http://schemas.openxmlformats.org/spreadsheetml/2006/main" count="1082" uniqueCount="205">
  <si>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</si>
  <si>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</si>
  <si>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</si>
  <si>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</si>
  <si>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</si>
  <si>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</si>
  <si>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</si>
  <si>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</si>
  <si>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</si>
  <si>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</si>
  <si>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</si>
  <si>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</si>
  <si>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</si>
  <si>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</si>
  <si>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</si>
  <si>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</si>
  <si>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</si>
  <si>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</si>
  <si>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</si>
  <si>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</si>
  <si>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</si>
  <si>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</si>
  <si>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</si>
  <si>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</si>
  <si>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</si>
  <si>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</si>
  <si>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</si>
  <si>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</si>
  <si>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</si>
  <si>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</si>
  <si>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</si>
  <si>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</si>
  <si>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</si>
  <si>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</si>
  <si>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</si>
  <si>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</si>
  <si>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</si>
  <si>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</si>
  <si>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</si>
  <si>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</si>
  <si>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</si>
  <si>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</si>
  <si>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</si>
  <si>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</si>
  <si>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</si>
  <si>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</si>
  <si>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</si>
  <si>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</si>
  <si>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</si>
  <si>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</si>
  <si>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20.04.2021</t>
  </si>
  <si>
    <t>18.04.2021</t>
  </si>
  <si>
    <t>Biore мицеллярная вода, запасной блок, 290 мл</t>
  </si>
  <si>
    <t>Платёж покупателя</t>
  </si>
  <si>
    <t>19.04.2021</t>
  </si>
  <si>
    <t>607bbd915a39518f12c17344</t>
  </si>
  <si>
    <t>16.04.2021</t>
  </si>
  <si>
    <t>YokoSun трусики XL (12-20 кг) 38 шт.</t>
  </si>
  <si>
    <t>6079545e954f6be8038cc68a</t>
  </si>
  <si>
    <t>YokoSun трусики Premium XL (12-20 кг) 38 шт.</t>
  </si>
  <si>
    <t>13.04.2021</t>
  </si>
  <si>
    <t>Joonies трусики Comfort M (6-11 кг) 54 шт.</t>
  </si>
  <si>
    <t>607d0783f98801b35b8bfea1</t>
  </si>
  <si>
    <t>17.04.2021</t>
  </si>
  <si>
    <t>Pigeon Ножницы 15122 белый</t>
  </si>
  <si>
    <t>607ada9e6a864367e896ffb2</t>
  </si>
  <si>
    <t>Joonies трусики Comfort XL (12-17 кг) 38 шт.</t>
  </si>
  <si>
    <t>607c96d2dbdc312129574da0</t>
  </si>
  <si>
    <t>15.04.2021</t>
  </si>
  <si>
    <t>Goo.N трусики Ultra XL (12-20 кг) 50 шт.</t>
  </si>
  <si>
    <t>607872c7dbdc312a79574dd8</t>
  </si>
  <si>
    <t>Merries подгузники XL (12-20 кг) 44 шт.</t>
  </si>
  <si>
    <t>607c9d4804e943289c052cf4</t>
  </si>
  <si>
    <t>Высокоэффективный удалитель кутикулы Stop Cuticle IQ BEAUTY, 12.5 мл</t>
  </si>
  <si>
    <t>607c482ddbdc31cb9f574d9a</t>
  </si>
  <si>
    <t>Genki трусики Premium Soft XL (12-17 кг) 26 шт.</t>
  </si>
  <si>
    <t>6077d9dcdff13b3a833eeab7</t>
  </si>
  <si>
    <t>05.04.2021</t>
  </si>
  <si>
    <t>Manuoki трусики L (9-14 кг) 44 шт.</t>
  </si>
  <si>
    <t>607d367a20d51d51922d5f93</t>
  </si>
  <si>
    <t>Manuoki трусики XL (12+ кг) 38 шт.</t>
  </si>
  <si>
    <t>Joonies трусики Premium Soft M (6-11 кг) 56 шт.</t>
  </si>
  <si>
    <t>607d3ff404e9434713052d7e</t>
  </si>
  <si>
    <t>Joonies трусики Premium Soft L (9-14 кг) 44 шт.</t>
  </si>
  <si>
    <t>Enough пудра компактная с коллагеном осветляющая Collagen Whitening Moisture Two Way Cake SPF30 PA+++ №21</t>
  </si>
  <si>
    <t>607d471b863e4e433e88bfa8</t>
  </si>
  <si>
    <t>607d471c9066f4406aa93f1e</t>
  </si>
  <si>
    <t>Goo.N подгузники S (4-8 кг) 84 шт.</t>
  </si>
  <si>
    <t>607ca265f78dba6d40a6e5bb</t>
  </si>
  <si>
    <t>YokoSun подгузники M (5-10 кг) 62 шт.</t>
  </si>
  <si>
    <t>607c9f0f20d51d4daa2d5edb</t>
  </si>
  <si>
    <t>Goo.N трусики Сheerful Baby M (6-11 кг) 54 шт.</t>
  </si>
  <si>
    <t>607d55647153b3bbadfe75b0</t>
  </si>
  <si>
    <t>12.04.2021</t>
  </si>
  <si>
    <t>Гель для душа Holika Holika Aloe 92%, 250 мл</t>
  </si>
  <si>
    <t>607d557503c378795757a76d</t>
  </si>
  <si>
    <t>607d59337153b35cb7646c23</t>
  </si>
  <si>
    <t>Набор Esthetic House CP-1 Intense nourishing v2.0, шампунь, 500 мл и кондиционер, 500 мл</t>
  </si>
  <si>
    <t>60781645c5311b56e2a529c2</t>
  </si>
  <si>
    <t>14.04.2021</t>
  </si>
  <si>
    <t>Крем Jigott с экстрактом ласточкиного гнезда, 70 мл</t>
  </si>
  <si>
    <t>607d67e23620c23d9af00ef2</t>
  </si>
  <si>
    <t>Missha BB крем Perfect Cover, SPF 42, 20 мл, оттенок: 13 bright beige</t>
  </si>
  <si>
    <t>607d69e92fe098376c4b3f30</t>
  </si>
  <si>
    <t>607d6eccc3080f09fd08ff30</t>
  </si>
  <si>
    <t>Смесь Kabrita 2 GOLD для комфортного пищеварения, 6-12 месяцев, 400 г</t>
  </si>
  <si>
    <t>607d73ac94d52703f2cc2135</t>
  </si>
  <si>
    <t>607d765e0fe9957faceeecb7</t>
  </si>
  <si>
    <t>YokoSun подгузники XL (13+ кг) 42 шт.</t>
  </si>
  <si>
    <t>607d76807399015169f7b558</t>
  </si>
  <si>
    <t>YokoSun трусики L (9-14 кг) 44 шт.</t>
  </si>
  <si>
    <t>607d784ab9f8ed02821ed0c7</t>
  </si>
  <si>
    <t>607c230d863e4e7e1388bea0</t>
  </si>
  <si>
    <t>Goo.N подгузники Ultra S (4-8 кг) 104 шт.</t>
  </si>
  <si>
    <t>607d83f99066f47671a93f57</t>
  </si>
  <si>
    <t>Joonies подгузники Premium Soft NB (0-5 кг) 24 шт.</t>
  </si>
  <si>
    <t>607c86685a3951f10e1984ab</t>
  </si>
  <si>
    <t>607d8dc3863e4e05fc88bf47</t>
  </si>
  <si>
    <t>YokoSun подгузники Premium M (5-10 кг) 62 шт.</t>
  </si>
  <si>
    <t>607a01f6c5311b39c9a528f8</t>
  </si>
  <si>
    <t>10.04.2021</t>
  </si>
  <si>
    <t>607d99c0f988017b118bff0c</t>
  </si>
  <si>
    <t>Missha Восстанавливающая эссенция для лица TIME REVOLUTION THE FIRST TREATMENT ESSENCE RX, 30 мл</t>
  </si>
  <si>
    <t>607da9acdff13b51f03eeab1</t>
  </si>
  <si>
    <t>607daad9f78dba53f9a6e534</t>
  </si>
  <si>
    <t>MEDI-PEEL 5GF Bor-Tox Peptide Ampoule сыворотка для лица с эффектом ботокса, 30 мл</t>
  </si>
  <si>
    <t>607c649232da83236686f858</t>
  </si>
  <si>
    <t>607db332dbdc31c595574cea</t>
  </si>
  <si>
    <t>607879e332da830c7e86f877</t>
  </si>
  <si>
    <t>Manuoki трусики М (6-11 кг) 56 шт.</t>
  </si>
  <si>
    <t>607dd16d0fe9954e53eeed33</t>
  </si>
  <si>
    <t>Joonies трусики Premium Soft XL (12-17 кг) 38 шт.</t>
  </si>
  <si>
    <t>60789b1503c378851457a760</t>
  </si>
  <si>
    <t>Vivienne Sabo Тушь для ресниц Cabaret Premiere, 04 фиолетовый</t>
  </si>
  <si>
    <t>607c90a5b9f8edc7dc1ed082</t>
  </si>
  <si>
    <t>607c908adbdc3111e8574d35</t>
  </si>
  <si>
    <t>607d3e83dff13b22e83eea09</t>
  </si>
  <si>
    <t>Wonder Bath универсальный детокс-гель для умывания Super Vegitoks Cleanser Red, 300 мл</t>
  </si>
  <si>
    <t>607c9c707153b32a87646cc2</t>
  </si>
  <si>
    <t>Гель для стирки Kao Attack Bio EX, 0.77 кг, дой-пак</t>
  </si>
  <si>
    <t>607c57ae20d51d64e52d5f68</t>
  </si>
  <si>
    <t>607c942e99d6ef41f5d10a9b</t>
  </si>
  <si>
    <t>Esthetic House Маска-филлер для волос CP-1 3 Seconds Hair Fill-Up Hair Clinic Ampoule, 170 мл</t>
  </si>
  <si>
    <t>607bf64ffbacea750764cf2e</t>
  </si>
  <si>
    <t>607c7c8df9880193db8bfe5d</t>
  </si>
  <si>
    <t>Max Factor Тушь для ресниц False Lash Effect, black</t>
  </si>
  <si>
    <t>607d7b50f78dba218ca6e5b1</t>
  </si>
  <si>
    <t>Goo.N трусики Сheerful Baby XL (11-18 кг) 42 шт.</t>
  </si>
  <si>
    <t>607d36e6fbacea365864cf58</t>
  </si>
  <si>
    <t>607d89fc0fe9951ce1eeecf9</t>
  </si>
  <si>
    <t>Genki подгузники Premium Soft M (6-11 кг) 64 шт.</t>
  </si>
  <si>
    <t>607d88417153b3b2e2fe7567</t>
  </si>
  <si>
    <t>Joonies подгузники Premium Soft L (9-14 кг) 42 шт.</t>
  </si>
  <si>
    <t>607d8d85f78dba2479a6e5cf</t>
  </si>
  <si>
    <t>607d68c694d527b3b7cc216e</t>
  </si>
  <si>
    <t>607c8a7232da839b3986f8d5</t>
  </si>
  <si>
    <t>Merries трусики XL (12-22 кг) 50 шт.</t>
  </si>
  <si>
    <t>607d61a77153b38d42646cba</t>
  </si>
  <si>
    <t>Смесь БИБИКОЛЬ Нэнни 3, от 1 года, 800 г</t>
  </si>
  <si>
    <t>607cae843620c24a97f00e71</t>
  </si>
  <si>
    <t>607c93fc32da835f3786f890</t>
  </si>
  <si>
    <t>Pigeon Бутылочка Перистальтик Плюс с широким горлом PPSU, 240 мл, с 3 месяцев, оранжевый</t>
  </si>
  <si>
    <t>607c8fbb7153b3b67d646c56</t>
  </si>
  <si>
    <t>Merries подгузники M (6-11 кг) 64 шт.</t>
  </si>
  <si>
    <t>607c8c977399016d70f7b5b9</t>
  </si>
  <si>
    <t>607c7e3f7153b30858646c78</t>
  </si>
  <si>
    <t>607c76b4954f6b45268cc770</t>
  </si>
  <si>
    <t>Гель для душа Biore Персиковый соблазн, 480 мл</t>
  </si>
  <si>
    <t>607c7768b9f8ed28901ed09c</t>
  </si>
  <si>
    <t>607c5edfdbdc314205574dee</t>
  </si>
  <si>
    <t>Pigeon Бутылочка Перистальтик Плюс с широким горлом PP, 160 мл, с рождения, бесцветный</t>
  </si>
  <si>
    <t>607c5bd07153b3078b646bc4</t>
  </si>
  <si>
    <t>Смесь БИБИКОЛЬ Нэнни 1 с пребиотиками, с 0 до 6 месяцев, 800 г</t>
  </si>
  <si>
    <t>607c5a645a395110651984c5</t>
  </si>
  <si>
    <t>607c7aa9954f6b82ff8cc6ba</t>
  </si>
  <si>
    <t>607d06da8927caf69ac78049</t>
  </si>
  <si>
    <t>607c8075954f6bfd848cc623</t>
  </si>
  <si>
    <t>Merries подгузники L (9-14 кг) 54 шт.</t>
  </si>
  <si>
    <t>607c651c8927caebba66ab75</t>
  </si>
  <si>
    <t>607d15822af6cd5b0d3721bd</t>
  </si>
  <si>
    <t>YokoSun трусики Premium L (9-14 кг) 44 шт.</t>
  </si>
  <si>
    <t>607d0cb9863e4e2bf888bee5</t>
  </si>
  <si>
    <t>607c9a526a86435a4396ff92</t>
  </si>
  <si>
    <t>607c9af4c3080f0f7408ff4e</t>
  </si>
  <si>
    <t>607c8c59c3080f293308ff50</t>
  </si>
  <si>
    <t>607c93105a3951d077c1733c</t>
  </si>
  <si>
    <t>607c842d99d6ef09e0d10ad5</t>
  </si>
  <si>
    <t>607da2339066f44917a93ef7</t>
  </si>
  <si>
    <t>607d9a206a864331d396ff68</t>
  </si>
  <si>
    <t>607d3179dff13b7a473eea5c</t>
  </si>
  <si>
    <t>607c4320f9880142b58bff35</t>
  </si>
  <si>
    <t>Goo.N подгузники Ultra (6-11 кг) 80 шт.</t>
  </si>
  <si>
    <t>607c3d622af6cd43803721d5</t>
  </si>
  <si>
    <t>607c67696a86433a8996ff90</t>
  </si>
  <si>
    <t>607c3c010fe9952801eeed64</t>
  </si>
  <si>
    <t>607c330a5a3951ea87c17312</t>
  </si>
  <si>
    <t>Vivienne Sabo Тушь для ресниц Cabaret Waterproof, black</t>
  </si>
  <si>
    <t>607c327e6a8643546b96ff46</t>
  </si>
  <si>
    <t>Bourjois Тушь для ресниц Twist Up the Volume Ultra Black Edition, 52 ultra black</t>
  </si>
  <si>
    <t>607c2c274f5c6e094e37b151</t>
  </si>
  <si>
    <t>607c29ce8927ca0be266aa9e</t>
  </si>
  <si>
    <t>Возврат платежа покупателя</t>
  </si>
  <si>
    <t>607d74508927caf681c78112</t>
  </si>
  <si>
    <t>607d8b4103c378278857a6ca</t>
  </si>
  <si>
    <t>607dbc489066f43437a93e9a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</si>
</sst>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547043.0</v>
      </c>
    </row>
    <row r="4" spans="1:9" s="3" customFormat="1" x14ac:dyDescent="0.2" ht="16.0" customHeight="true">
      <c r="A4" s="3" t="s">
        <v>34</v>
      </c>
      <c r="B4" s="10" t="n">
        <v>128939.0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4.375443E7</v>
      </c>
      <c r="B8" s="8" t="s">
        <v>51</v>
      </c>
      <c r="C8" s="8" t="n">
        <f>IF(false,"005-1380", "005-1380")</f>
      </c>
      <c r="D8" s="8" t="s">
        <v>52</v>
      </c>
      <c r="E8" s="8" t="n">
        <v>1.0</v>
      </c>
      <c r="F8" s="8" t="n">
        <v>623.0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4.3569951E7</v>
      </c>
      <c r="B9" t="s" s="8">
        <v>56</v>
      </c>
      <c r="C9" t="n" s="8">
        <f>IF(false,"005-1516", "005-1516")</f>
      </c>
      <c r="D9" t="s" s="8">
        <v>57</v>
      </c>
      <c r="E9" t="n" s="8">
        <v>2.0</v>
      </c>
      <c r="F9" t="n" s="8">
        <v>1482.0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4.3569951E7</v>
      </c>
      <c r="B10" s="8" t="s">
        <v>56</v>
      </c>
      <c r="C10" s="8" t="n">
        <f>IF(false,"120921901", "120921901")</f>
      </c>
      <c r="D10" s="8" t="s">
        <v>59</v>
      </c>
      <c r="E10" s="8" t="n">
        <v>1.0</v>
      </c>
      <c r="F10" s="8" t="n">
        <v>949.0</v>
      </c>
      <c r="G10" s="8" t="s">
        <v>53</v>
      </c>
      <c r="H10" t="s" s="8">
        <v>54</v>
      </c>
      <c r="I10" t="s" s="8">
        <v>58</v>
      </c>
    </row>
    <row r="11" ht="16.0" customHeight="true">
      <c r="A11" t="n" s="7">
        <v>4.3297855E7</v>
      </c>
      <c r="B11" t="s" s="8">
        <v>60</v>
      </c>
      <c r="C11" t="n" s="8">
        <f>IF(false,"120922352", "120922352")</f>
      </c>
      <c r="D11" t="s" s="8">
        <v>61</v>
      </c>
      <c r="E11" t="n" s="8">
        <v>1.0</v>
      </c>
      <c r="F11" t="n" s="8">
        <v>746.0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4.3697666E7</v>
      </c>
      <c r="B12" t="s" s="8">
        <v>63</v>
      </c>
      <c r="C12" t="n" s="8">
        <f>IF(false,"005-1273", "005-1273")</f>
      </c>
      <c r="D12" t="s" s="8">
        <v>64</v>
      </c>
      <c r="E12" t="n" s="8">
        <v>1.0</v>
      </c>
      <c r="F12" t="n" s="8">
        <v>867.0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4.3856331E7</v>
      </c>
      <c r="B13" s="8" t="s">
        <v>51</v>
      </c>
      <c r="C13" s="8" t="n">
        <f>IF(false,"120922351", "120922351")</f>
      </c>
      <c r="D13" s="8" t="s">
        <v>66</v>
      </c>
      <c r="E13" s="8" t="n">
        <v>3.0</v>
      </c>
      <c r="F13" s="8" t="n">
        <v>2040.0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4.3509364E7</v>
      </c>
      <c r="B14" s="8" t="s">
        <v>68</v>
      </c>
      <c r="C14" s="8" t="n">
        <f>IF(false,"120921791", "120921791")</f>
      </c>
      <c r="D14" s="8" t="s">
        <v>69</v>
      </c>
      <c r="E14" s="8" t="n">
        <v>1.0</v>
      </c>
      <c r="F14" s="8" t="n">
        <v>944.0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4.3858578E7</v>
      </c>
      <c r="B15" t="s" s="8">
        <v>51</v>
      </c>
      <c r="C15" t="n" s="8">
        <f>IF(false,"003-318", "003-318")</f>
      </c>
      <c r="D15" t="s" s="8">
        <v>71</v>
      </c>
      <c r="E15" t="n" s="8">
        <v>1.0</v>
      </c>
      <c r="F15" t="n" s="8">
        <v>1243.0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4.381681E7</v>
      </c>
      <c r="B16" t="s" s="8">
        <v>51</v>
      </c>
      <c r="C16" t="n" s="8">
        <f>IF(false,"120922790", "120922790")</f>
      </c>
      <c r="D16" t="s" s="8">
        <v>73</v>
      </c>
      <c r="E16" t="n" s="8">
        <v>1.0</v>
      </c>
      <c r="F16" s="8" t="n">
        <v>349.0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4.3435619E7</v>
      </c>
      <c r="B17" s="8" t="s">
        <v>68</v>
      </c>
      <c r="C17" s="8" t="n">
        <f>IF(false,"005-1312", "005-1312")</f>
      </c>
      <c r="D17" s="8" t="s">
        <v>75</v>
      </c>
      <c r="E17" s="8" t="n">
        <v>1.0</v>
      </c>
      <c r="F17" s="8" t="n">
        <v>145.0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4.2250305E7</v>
      </c>
      <c r="B18" t="s" s="8">
        <v>77</v>
      </c>
      <c r="C18" t="n" s="8">
        <f>IF(false,"008-576", "008-576")</f>
      </c>
      <c r="D18" t="s" s="8">
        <v>78</v>
      </c>
      <c r="E18" t="n" s="8">
        <v>3.0</v>
      </c>
      <c r="F18" t="n" s="8">
        <v>2304.0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4.2250305E7</v>
      </c>
      <c r="B19" s="8" t="s">
        <v>77</v>
      </c>
      <c r="C19" s="8" t="n">
        <f>IF(false,"008-577", "008-577")</f>
      </c>
      <c r="D19" s="8" t="s">
        <v>80</v>
      </c>
      <c r="E19" s="8" t="n">
        <v>1.0</v>
      </c>
      <c r="F19" s="8" t="n">
        <v>767.0</v>
      </c>
      <c r="G19" s="8" t="s">
        <v>53</v>
      </c>
      <c r="H19" s="8" t="s">
        <v>54</v>
      </c>
      <c r="I19" s="8" t="s">
        <v>79</v>
      </c>
    </row>
    <row r="20" spans="1:9" x14ac:dyDescent="0.2" ht="16.0" customHeight="true">
      <c r="A20" s="7" t="n">
        <v>4.2299265E7</v>
      </c>
      <c r="B20" s="8" t="s">
        <v>77</v>
      </c>
      <c r="C20" s="8" t="n">
        <f>IF(false,"120922035", "120922035")</f>
      </c>
      <c r="D20" s="8" t="s">
        <v>81</v>
      </c>
      <c r="E20" s="8" t="n">
        <v>2.0</v>
      </c>
      <c r="F20" s="8" t="n">
        <v>1518.0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4.2299265E7</v>
      </c>
      <c r="B21" t="s" s="8">
        <v>77</v>
      </c>
      <c r="C21" t="n" s="8">
        <f>IF(false,"01-003884", "01-003884")</f>
      </c>
      <c r="D21" t="s" s="8">
        <v>83</v>
      </c>
      <c r="E21" t="n" s="8">
        <v>2.0</v>
      </c>
      <c r="F21" t="n" s="8">
        <v>1502.0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4.3236145E7</v>
      </c>
      <c r="B22" t="s" s="8">
        <v>60</v>
      </c>
      <c r="C22" t="n" s="8">
        <f>IF(false,"120921870", "120921870")</f>
      </c>
      <c r="D22" t="s" s="8">
        <v>84</v>
      </c>
      <c r="E22" t="n" s="8">
        <v>1.0</v>
      </c>
      <c r="F22" s="8" t="n">
        <v>875.0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4.325436E7</v>
      </c>
      <c r="B23" s="8" t="s">
        <v>60</v>
      </c>
      <c r="C23" s="8" t="n">
        <f>IF(false,"120922035", "120922035")</f>
      </c>
      <c r="D23" s="8" t="s">
        <v>81</v>
      </c>
      <c r="E23" s="8" t="n">
        <v>1.0</v>
      </c>
      <c r="F23" s="8" t="n">
        <v>840.0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4.3859967E7</v>
      </c>
      <c r="B24" t="s" s="8">
        <v>54</v>
      </c>
      <c r="C24" t="n" s="8">
        <f>IF(false,"002-101", "002-101")</f>
      </c>
      <c r="D24" t="s" s="8">
        <v>87</v>
      </c>
      <c r="E24" t="n" s="8">
        <v>1.0</v>
      </c>
      <c r="F24" t="n" s="8">
        <v>1358.0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4.3859967E7</v>
      </c>
      <c r="B25" t="s" s="8">
        <v>54</v>
      </c>
      <c r="C25" t="n" s="8">
        <f>IF(false,"005-1512", "005-1512")</f>
      </c>
      <c r="D25" t="s" s="8">
        <v>89</v>
      </c>
      <c r="E25" t="n" s="8">
        <v>1.0</v>
      </c>
      <c r="F25" t="n" s="8">
        <v>947.0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4.3859098E7</v>
      </c>
      <c r="B26" t="s" s="8">
        <v>54</v>
      </c>
      <c r="C26" t="n" s="8">
        <f>IF(false,"01-003884", "01-003884")</f>
      </c>
      <c r="D26" t="s" s="8">
        <v>83</v>
      </c>
      <c r="E26" t="n" s="8">
        <v>1.0</v>
      </c>
      <c r="F26" t="n" s="8">
        <v>625.0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4.3442673E7</v>
      </c>
      <c r="B27" t="s" s="8">
        <v>68</v>
      </c>
      <c r="C27" t="n" s="8">
        <f>IF(false,"005-1357", "005-1357")</f>
      </c>
      <c r="D27" t="s" s="8">
        <v>91</v>
      </c>
      <c r="E27" t="n" s="8">
        <v>1.0</v>
      </c>
      <c r="F27" t="n" s="8">
        <v>999.0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4.3170334E7</v>
      </c>
      <c r="B28" t="s" s="8">
        <v>93</v>
      </c>
      <c r="C28" t="n" s="8">
        <f>IF(false,"01-003924", "01-003924")</f>
      </c>
      <c r="D28" t="s" s="8">
        <v>94</v>
      </c>
      <c r="E28" t="n" s="8">
        <v>1.0</v>
      </c>
      <c r="F28" t="n" s="8">
        <v>522.0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4.3263772E7</v>
      </c>
      <c r="B29" t="s" s="8">
        <v>60</v>
      </c>
      <c r="C29" t="n" s="8">
        <f>IF(false,"120922351", "120922351")</f>
      </c>
      <c r="D29" t="s" s="8">
        <v>66</v>
      </c>
      <c r="E29" t="n" s="8">
        <v>1.0</v>
      </c>
      <c r="F29" t="n" s="8">
        <v>713.0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4.3466445E7</v>
      </c>
      <c r="B30" t="s" s="8">
        <v>68</v>
      </c>
      <c r="C30" t="n" s="8">
        <f>IF(false,"120921942", "120921942")</f>
      </c>
      <c r="D30" t="s" s="8">
        <v>97</v>
      </c>
      <c r="E30" t="n" s="8">
        <v>1.0</v>
      </c>
      <c r="F30" t="n" s="8">
        <v>1686.0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4.3315651E7</v>
      </c>
      <c r="B31" t="s" s="8">
        <v>99</v>
      </c>
      <c r="C31" t="n" s="8">
        <f>IF(false,"01-003955", "01-003955")</f>
      </c>
      <c r="D31" t="s" s="8">
        <v>100</v>
      </c>
      <c r="E31" t="n" s="8">
        <v>1.0</v>
      </c>
      <c r="F31" t="n" s="8">
        <v>277.0</v>
      </c>
      <c r="G31" t="s" s="8">
        <v>53</v>
      </c>
      <c r="H31" t="s" s="8">
        <v>54</v>
      </c>
      <c r="I31" t="s" s="8">
        <v>101</v>
      </c>
    </row>
    <row r="32" ht="16.0" customHeight="true">
      <c r="A32" t="n" s="7">
        <v>4.3481128E7</v>
      </c>
      <c r="B32" t="s" s="8">
        <v>68</v>
      </c>
      <c r="C32" t="n" s="8">
        <f>IF(false,"120922158", "120922158")</f>
      </c>
      <c r="D32" t="s" s="8">
        <v>102</v>
      </c>
      <c r="E32" t="n" s="8">
        <v>1.0</v>
      </c>
      <c r="F32" t="n" s="8">
        <v>599.0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4.3643151E7</v>
      </c>
      <c r="B33" t="s" s="8">
        <v>63</v>
      </c>
      <c r="C33" t="n" s="8">
        <f>IF(false,"120922158", "120922158")</f>
      </c>
      <c r="D33" t="s" s="8">
        <v>102</v>
      </c>
      <c r="E33" t="n" s="8">
        <v>1.0</v>
      </c>
      <c r="F33" t="n" s="8">
        <v>599.0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4.3646842E7</v>
      </c>
      <c r="B34" t="s" s="8">
        <v>63</v>
      </c>
      <c r="C34" t="n" s="8">
        <f>IF(false,"120906022", "120906022")</f>
      </c>
      <c r="D34" t="s" s="8">
        <v>105</v>
      </c>
      <c r="E34" t="n" s="8">
        <v>1.0</v>
      </c>
      <c r="F34" t="n" s="8">
        <v>989.0</v>
      </c>
      <c r="G34" t="s" s="8">
        <v>53</v>
      </c>
      <c r="H34" t="s" s="8">
        <v>54</v>
      </c>
      <c r="I34" t="s" s="8">
        <v>106</v>
      </c>
    </row>
    <row r="35" ht="16.0" customHeight="true">
      <c r="A35" t="n" s="7">
        <v>4.3444799E7</v>
      </c>
      <c r="B35" t="s" s="8">
        <v>68</v>
      </c>
      <c r="C35" t="n" s="8">
        <f>IF(false,"120922351", "120922351")</f>
      </c>
      <c r="D35" t="s" s="8">
        <v>66</v>
      </c>
      <c r="E35" t="n" s="8">
        <v>4.0</v>
      </c>
      <c r="F35" t="n" s="8">
        <v>2852.0</v>
      </c>
      <c r="G35" t="s" s="8">
        <v>53</v>
      </c>
      <c r="H35" t="s" s="8">
        <v>54</v>
      </c>
      <c r="I35" t="s" s="8">
        <v>107</v>
      </c>
    </row>
    <row r="36" ht="16.0" customHeight="true">
      <c r="A36" t="n" s="7">
        <v>4.3068596E7</v>
      </c>
      <c r="B36" t="s" s="8">
        <v>93</v>
      </c>
      <c r="C36" t="n" s="8">
        <f>IF(false,"120921506", "120921506")</f>
      </c>
      <c r="D36" t="s" s="8">
        <v>108</v>
      </c>
      <c r="E36" t="n" s="8">
        <v>2.0</v>
      </c>
      <c r="F36" t="n" s="8">
        <v>1800.0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4.3068596E7</v>
      </c>
      <c r="B37" t="s" s="8">
        <v>93</v>
      </c>
      <c r="C37" t="n" s="8">
        <f>IF(false,"005-1516", "005-1516")</f>
      </c>
      <c r="D37" t="s" s="8">
        <v>57</v>
      </c>
      <c r="E37" t="n" s="8">
        <v>1.0</v>
      </c>
      <c r="F37" t="n" s="8">
        <v>966.0</v>
      </c>
      <c r="G37" t="s" s="8">
        <v>53</v>
      </c>
      <c r="H37" t="s" s="8">
        <v>54</v>
      </c>
      <c r="I37" t="s" s="8">
        <v>109</v>
      </c>
    </row>
    <row r="38" ht="16.0" customHeight="true">
      <c r="A38" t="n" s="7">
        <v>4.3649673E7</v>
      </c>
      <c r="B38" t="s" s="8">
        <v>63</v>
      </c>
      <c r="C38" t="n" s="8">
        <f>IF(false,"005-1515", "005-1515")</f>
      </c>
      <c r="D38" t="s" s="8">
        <v>110</v>
      </c>
      <c r="E38" t="n" s="8">
        <v>2.0</v>
      </c>
      <c r="F38" t="n" s="8">
        <v>1898.0</v>
      </c>
      <c r="G38" t="s" s="8">
        <v>53</v>
      </c>
      <c r="H38" t="s" s="8">
        <v>54</v>
      </c>
      <c r="I38" t="s" s="8">
        <v>111</v>
      </c>
    </row>
    <row r="39" ht="16.0" customHeight="true">
      <c r="A39" t="n" s="7">
        <v>4.3798333E7</v>
      </c>
      <c r="B39" t="s" s="8">
        <v>51</v>
      </c>
      <c r="C39" t="n" s="8">
        <f>IF(false,"120922351", "120922351")</f>
      </c>
      <c r="D39" t="s" s="8">
        <v>66</v>
      </c>
      <c r="E39" t="n" s="8">
        <v>1.0</v>
      </c>
      <c r="F39" t="n" s="8">
        <v>789.0</v>
      </c>
      <c r="G39" t="s" s="8">
        <v>53</v>
      </c>
      <c r="H39" t="s" s="8">
        <v>54</v>
      </c>
      <c r="I39" t="s" s="8">
        <v>112</v>
      </c>
    </row>
    <row r="40" ht="16.0" customHeight="true">
      <c r="A40" t="n" s="7">
        <v>4.3642926E7</v>
      </c>
      <c r="B40" t="s" s="8">
        <v>63</v>
      </c>
      <c r="C40" t="n" s="8">
        <f>IF(false,"005-1113", "005-1113")</f>
      </c>
      <c r="D40" t="s" s="8">
        <v>113</v>
      </c>
      <c r="E40" t="n" s="8">
        <v>1.0</v>
      </c>
      <c r="F40" t="n" s="8">
        <v>1639.0</v>
      </c>
      <c r="G40" t="s" s="8">
        <v>53</v>
      </c>
      <c r="H40" t="s" s="8">
        <v>54</v>
      </c>
      <c r="I40" t="s" s="8">
        <v>114</v>
      </c>
    </row>
    <row r="41" ht="16.0" customHeight="true">
      <c r="A41" t="n" s="7">
        <v>4.3848617E7</v>
      </c>
      <c r="B41" t="s" s="8">
        <v>51</v>
      </c>
      <c r="C41" t="n" s="8">
        <f>IF(false,"120922092", "120922092")</f>
      </c>
      <c r="D41" t="s" s="8">
        <v>115</v>
      </c>
      <c r="E41" t="n" s="8">
        <v>1.0</v>
      </c>
      <c r="F41" t="n" s="8">
        <v>1.0</v>
      </c>
      <c r="G41" t="s" s="8">
        <v>53</v>
      </c>
      <c r="H41" t="s" s="8">
        <v>54</v>
      </c>
      <c r="I41" t="s" s="8">
        <v>116</v>
      </c>
    </row>
    <row r="42" ht="16.0" customHeight="true">
      <c r="A42" t="n" s="7">
        <v>4.3645511E7</v>
      </c>
      <c r="B42" t="s" s="8">
        <v>63</v>
      </c>
      <c r="C42" t="n" s="8">
        <f>IF(false,"120922351", "120922351")</f>
      </c>
      <c r="D42" t="s" s="8">
        <v>66</v>
      </c>
      <c r="E42" t="n" s="8">
        <v>1.0</v>
      </c>
      <c r="F42" t="n" s="8">
        <v>534.0</v>
      </c>
      <c r="G42" t="s" s="8">
        <v>53</v>
      </c>
      <c r="H42" t="s" s="8">
        <v>54</v>
      </c>
      <c r="I42" t="s" s="8">
        <v>117</v>
      </c>
    </row>
    <row r="43" ht="16.0" customHeight="true">
      <c r="A43" t="n" s="7">
        <v>4.3643374E7</v>
      </c>
      <c r="B43" t="s" s="8">
        <v>63</v>
      </c>
      <c r="C43" t="n" s="8">
        <f>IF(false,"120921898", "120921898")</f>
      </c>
      <c r="D43" t="s" s="8">
        <v>118</v>
      </c>
      <c r="E43" t="n" s="8">
        <v>1.0</v>
      </c>
      <c r="F43" t="n" s="8">
        <v>1219.0</v>
      </c>
      <c r="G43" t="s" s="8">
        <v>53</v>
      </c>
      <c r="H43" t="s" s="8">
        <v>54</v>
      </c>
      <c r="I43" t="s" s="8">
        <v>119</v>
      </c>
    </row>
    <row r="44" ht="16.0" customHeight="true">
      <c r="A44" t="n" s="7">
        <v>4.2836196E7</v>
      </c>
      <c r="B44" t="s" s="8">
        <v>120</v>
      </c>
      <c r="C44" t="n" s="8">
        <f>IF(false,"120922158", "120922158")</f>
      </c>
      <c r="D44" t="s" s="8">
        <v>102</v>
      </c>
      <c r="E44" t="n" s="8">
        <v>1.0</v>
      </c>
      <c r="F44" t="n" s="8">
        <v>479.0</v>
      </c>
      <c r="G44" t="s" s="8">
        <v>53</v>
      </c>
      <c r="H44" t="s" s="8">
        <v>54</v>
      </c>
      <c r="I44" t="s" s="8">
        <v>121</v>
      </c>
    </row>
    <row r="45" ht="16.0" customHeight="true">
      <c r="A45" t="n" s="7">
        <v>4.3569341E7</v>
      </c>
      <c r="B45" t="s" s="8">
        <v>56</v>
      </c>
      <c r="C45" t="n" s="8">
        <f>IF(false,"120922019", "120922019")</f>
      </c>
      <c r="D45" t="s" s="8">
        <v>122</v>
      </c>
      <c r="E45" t="n" s="8">
        <v>1.0</v>
      </c>
      <c r="F45" t="n" s="8">
        <v>898.0</v>
      </c>
      <c r="G45" t="s" s="8">
        <v>53</v>
      </c>
      <c r="H45" t="s" s="8">
        <v>54</v>
      </c>
      <c r="I45" t="s" s="8">
        <v>123</v>
      </c>
    </row>
    <row r="46" ht="16.0" customHeight="true">
      <c r="A46" t="n" s="7">
        <v>4.3944125E7</v>
      </c>
      <c r="B46" t="s" s="8">
        <v>54</v>
      </c>
      <c r="C46" t="n" s="8">
        <f>IF(false,"120922092", "120922092")</f>
      </c>
      <c r="D46" t="s" s="8">
        <v>115</v>
      </c>
      <c r="E46" t="n" s="8">
        <v>1.0</v>
      </c>
      <c r="F46" t="n" s="8">
        <v>359.0</v>
      </c>
      <c r="G46" t="s" s="8">
        <v>53</v>
      </c>
      <c r="H46" t="s" s="8">
        <v>54</v>
      </c>
      <c r="I46" t="s" s="8">
        <v>124</v>
      </c>
    </row>
    <row r="47" ht="16.0" customHeight="true">
      <c r="A47" t="n" s="7">
        <v>4.3830616E7</v>
      </c>
      <c r="B47" t="s" s="8">
        <v>51</v>
      </c>
      <c r="C47" t="n" s="8">
        <f>IF(false,"120921809", "120921809")</f>
      </c>
      <c r="D47" t="s" s="8">
        <v>125</v>
      </c>
      <c r="E47" t="n" s="8">
        <v>1.0</v>
      </c>
      <c r="F47" t="n" s="8">
        <v>624.0</v>
      </c>
      <c r="G47" t="s" s="8">
        <v>53</v>
      </c>
      <c r="H47" t="s" s="8">
        <v>54</v>
      </c>
      <c r="I47" t="s" s="8">
        <v>126</v>
      </c>
    </row>
    <row r="48" ht="16.0" customHeight="true">
      <c r="A48" t="n" s="7">
        <v>4.3299102E7</v>
      </c>
      <c r="B48" t="s" s="8">
        <v>60</v>
      </c>
      <c r="C48" t="n" s="8">
        <f>IF(false,"120922352", "120922352")</f>
      </c>
      <c r="D48" t="s" s="8">
        <v>61</v>
      </c>
      <c r="E48" t="n" s="8">
        <v>1.0</v>
      </c>
      <c r="F48" t="n" s="8">
        <v>746.0</v>
      </c>
      <c r="G48" t="s" s="8">
        <v>53</v>
      </c>
      <c r="H48" t="s" s="8">
        <v>54</v>
      </c>
      <c r="I48" t="s" s="8">
        <v>127</v>
      </c>
    </row>
    <row r="49" ht="16.0" customHeight="true">
      <c r="A49" t="n" s="7">
        <v>4.3512814E7</v>
      </c>
      <c r="B49" t="s" s="8">
        <v>68</v>
      </c>
      <c r="C49" t="n" s="8">
        <f>IF(false,"120906022", "120906022")</f>
      </c>
      <c r="D49" t="s" s="8">
        <v>105</v>
      </c>
      <c r="E49" t="n" s="8">
        <v>1.0</v>
      </c>
      <c r="F49" t="n" s="8">
        <v>906.0</v>
      </c>
      <c r="G49" t="s" s="8">
        <v>53</v>
      </c>
      <c r="H49" t="s" s="8">
        <v>54</v>
      </c>
      <c r="I49" t="s" s="8">
        <v>128</v>
      </c>
    </row>
    <row r="50" ht="16.0" customHeight="true">
      <c r="A50" t="n" s="7">
        <v>4.3658356E7</v>
      </c>
      <c r="B50" t="s" s="8">
        <v>63</v>
      </c>
      <c r="C50" t="n" s="8">
        <f>IF(false,"008-575", "008-575")</f>
      </c>
      <c r="D50" t="s" s="8">
        <v>129</v>
      </c>
      <c r="E50" t="n" s="8">
        <v>1.0</v>
      </c>
      <c r="F50" t="n" s="8">
        <v>810.0</v>
      </c>
      <c r="G50" t="s" s="8">
        <v>53</v>
      </c>
      <c r="H50" t="s" s="8">
        <v>54</v>
      </c>
      <c r="I50" t="s" s="8">
        <v>130</v>
      </c>
    </row>
    <row r="51" ht="16.0" customHeight="true">
      <c r="A51" t="n" s="7">
        <v>4.3530258E7</v>
      </c>
      <c r="B51" t="s" s="8">
        <v>68</v>
      </c>
      <c r="C51" t="n" s="8">
        <f>IF(false,"120921853", "120921853")</f>
      </c>
      <c r="D51" t="s" s="8">
        <v>131</v>
      </c>
      <c r="E51" t="n" s="8">
        <v>1.0</v>
      </c>
      <c r="F51" t="n" s="8">
        <v>938.0</v>
      </c>
      <c r="G51" t="s" s="8">
        <v>53</v>
      </c>
      <c r="H51" t="s" s="8">
        <v>54</v>
      </c>
      <c r="I51" t="s" s="8">
        <v>132</v>
      </c>
    </row>
    <row r="52" ht="16.0" customHeight="true">
      <c r="A52" t="n" s="7">
        <v>4.3853801E7</v>
      </c>
      <c r="B52" t="s" s="8">
        <v>51</v>
      </c>
      <c r="C52" t="n" s="8">
        <f>IF(false,"120922391", "120922391")</f>
      </c>
      <c r="D52" t="s" s="8">
        <v>133</v>
      </c>
      <c r="E52" t="n" s="8">
        <v>1.0</v>
      </c>
      <c r="F52" t="n" s="8">
        <v>348.0</v>
      </c>
      <c r="G52" t="s" s="8">
        <v>53</v>
      </c>
      <c r="H52" t="s" s="8">
        <v>54</v>
      </c>
      <c r="I52" t="s" s="8">
        <v>134</v>
      </c>
    </row>
    <row r="53" ht="16.0" customHeight="true">
      <c r="A53" t="n" s="7">
        <v>4.3853748E7</v>
      </c>
      <c r="B53" t="s" s="8">
        <v>51</v>
      </c>
      <c r="C53" t="n" s="8">
        <f>IF(false,"005-1515", "005-1515")</f>
      </c>
      <c r="D53" t="s" s="8">
        <v>110</v>
      </c>
      <c r="E53" t="n" s="8">
        <v>1.0</v>
      </c>
      <c r="F53" t="n" s="8">
        <v>949.0</v>
      </c>
      <c r="G53" t="s" s="8">
        <v>53</v>
      </c>
      <c r="H53" t="s" s="8">
        <v>50</v>
      </c>
      <c r="I53" t="s" s="8">
        <v>135</v>
      </c>
    </row>
    <row r="54" ht="16.0" customHeight="true">
      <c r="A54" t="n" s="7">
        <v>4.38896E7</v>
      </c>
      <c r="B54" t="s" s="8">
        <v>54</v>
      </c>
      <c r="C54" t="n" s="8">
        <f>IF(false,"005-1515", "005-1515")</f>
      </c>
      <c r="D54" t="s" s="8">
        <v>110</v>
      </c>
      <c r="E54" t="n" s="8">
        <v>1.0</v>
      </c>
      <c r="F54" t="n" s="8">
        <v>966.0</v>
      </c>
      <c r="G54" t="s" s="8">
        <v>53</v>
      </c>
      <c r="H54" t="s" s="8">
        <v>50</v>
      </c>
      <c r="I54" t="s" s="8">
        <v>136</v>
      </c>
    </row>
    <row r="55" ht="16.0" customHeight="true">
      <c r="A55" t="n" s="7">
        <v>4.3858184E7</v>
      </c>
      <c r="B55" t="s" s="8">
        <v>51</v>
      </c>
      <c r="C55" t="n" s="8">
        <f>IF(false,"120922555", "120922555")</f>
      </c>
      <c r="D55" t="s" s="8">
        <v>137</v>
      </c>
      <c r="E55" t="n" s="8">
        <v>1.0</v>
      </c>
      <c r="F55" t="n" s="8">
        <v>1034.0</v>
      </c>
      <c r="G55" t="s" s="8">
        <v>53</v>
      </c>
      <c r="H55" t="s" s="8">
        <v>50</v>
      </c>
      <c r="I55" t="s" s="8">
        <v>138</v>
      </c>
    </row>
    <row r="56" ht="16.0" customHeight="true">
      <c r="A56" t="n" s="7">
        <v>4.3824318E7</v>
      </c>
      <c r="B56" t="s" s="8">
        <v>51</v>
      </c>
      <c r="C56" t="n" s="8">
        <f>IF(false,"000-631", "000-631")</f>
      </c>
      <c r="D56" t="s" s="8">
        <v>139</v>
      </c>
      <c r="E56" t="n" s="8">
        <v>2.0</v>
      </c>
      <c r="F56" t="n" s="8">
        <v>1010.0</v>
      </c>
      <c r="G56" t="s" s="8">
        <v>53</v>
      </c>
      <c r="H56" t="s" s="8">
        <v>50</v>
      </c>
      <c r="I56" t="s" s="8">
        <v>140</v>
      </c>
    </row>
    <row r="57" ht="16.0" customHeight="true">
      <c r="A57" t="n" s="7">
        <v>4.3855094E7</v>
      </c>
      <c r="B57" t="s" s="8">
        <v>51</v>
      </c>
      <c r="C57" t="n" s="8">
        <f>IF(false,"120921809", "120921809")</f>
      </c>
      <c r="D57" t="s" s="8">
        <v>125</v>
      </c>
      <c r="E57" t="n" s="8">
        <v>1.0</v>
      </c>
      <c r="F57" t="n" s="8">
        <v>1400.0</v>
      </c>
      <c r="G57" t="s" s="8">
        <v>53</v>
      </c>
      <c r="H57" t="s" s="8">
        <v>50</v>
      </c>
      <c r="I57" t="s" s="8">
        <v>141</v>
      </c>
    </row>
    <row r="58" ht="16.0" customHeight="true">
      <c r="A58" t="n" s="7">
        <v>4.3776558E7</v>
      </c>
      <c r="B58" t="s" s="8">
        <v>51</v>
      </c>
      <c r="C58" t="n" s="8">
        <f>IF(false,"120921371", "120921371")</f>
      </c>
      <c r="D58" t="s" s="8">
        <v>142</v>
      </c>
      <c r="E58" t="n" s="8">
        <v>3.0</v>
      </c>
      <c r="F58" t="n" s="8">
        <v>2676.0</v>
      </c>
      <c r="G58" t="s" s="8">
        <v>53</v>
      </c>
      <c r="H58" t="s" s="8">
        <v>50</v>
      </c>
      <c r="I58" t="s" s="8">
        <v>143</v>
      </c>
    </row>
    <row r="59" ht="16.0" customHeight="true">
      <c r="A59" t="n" s="7">
        <v>4.3843326E7</v>
      </c>
      <c r="B59" t="s" s="8">
        <v>51</v>
      </c>
      <c r="C59" t="n" s="8">
        <f>IF(false,"120922351", "120922351")</f>
      </c>
      <c r="D59" t="s" s="8">
        <v>66</v>
      </c>
      <c r="E59" t="n" s="8">
        <v>2.0</v>
      </c>
      <c r="F59" t="n" s="8">
        <v>1245.0</v>
      </c>
      <c r="G59" t="s" s="8">
        <v>53</v>
      </c>
      <c r="H59" t="s" s="8">
        <v>50</v>
      </c>
      <c r="I59" t="s" s="8">
        <v>144</v>
      </c>
    </row>
    <row r="60" ht="16.0" customHeight="true">
      <c r="A60" t="n" s="7">
        <v>4.3921322E7</v>
      </c>
      <c r="B60" t="s" s="8">
        <v>54</v>
      </c>
      <c r="C60" t="n" s="8">
        <f>IF(false,"120922209", "120922209")</f>
      </c>
      <c r="D60" t="s" s="8">
        <v>145</v>
      </c>
      <c r="E60" t="n" s="8">
        <v>1.0</v>
      </c>
      <c r="F60" t="n" s="8">
        <v>546.0</v>
      </c>
      <c r="G60" t="s" s="8">
        <v>53</v>
      </c>
      <c r="H60" t="s" s="8">
        <v>50</v>
      </c>
      <c r="I60" t="s" s="8">
        <v>146</v>
      </c>
    </row>
    <row r="61" ht="16.0" customHeight="true">
      <c r="A61" t="n" s="7">
        <v>4.3885711E7</v>
      </c>
      <c r="B61" t="s" s="8">
        <v>54</v>
      </c>
      <c r="C61" t="n" s="8">
        <f>IF(false,"005-1359", "005-1359")</f>
      </c>
      <c r="D61" t="s" s="8">
        <v>147</v>
      </c>
      <c r="E61" t="n" s="8">
        <v>1.0</v>
      </c>
      <c r="F61" t="n" s="8">
        <v>999.0</v>
      </c>
      <c r="G61" t="s" s="8">
        <v>53</v>
      </c>
      <c r="H61" t="s" s="8">
        <v>50</v>
      </c>
      <c r="I61" t="s" s="8">
        <v>148</v>
      </c>
    </row>
    <row r="62" ht="16.0" customHeight="true">
      <c r="A62" t="n" s="7">
        <v>4.3928901E7</v>
      </c>
      <c r="B62" t="s" s="8">
        <v>54</v>
      </c>
      <c r="C62" t="n" s="8">
        <f>IF(false,"01-003884", "01-003884")</f>
      </c>
      <c r="D62" t="s" s="8">
        <v>83</v>
      </c>
      <c r="E62" t="n" s="8">
        <v>1.0</v>
      </c>
      <c r="F62" t="n" s="8">
        <v>670.0</v>
      </c>
      <c r="G62" t="s" s="8">
        <v>53</v>
      </c>
      <c r="H62" t="s" s="8">
        <v>50</v>
      </c>
      <c r="I62" t="s" s="8">
        <v>149</v>
      </c>
    </row>
    <row r="63" ht="16.0" customHeight="true">
      <c r="A63" t="n" s="7">
        <v>4.3928041E7</v>
      </c>
      <c r="B63" t="s" s="8">
        <v>54</v>
      </c>
      <c r="C63" t="n" s="8">
        <f>IF(false,"005-1307", "005-1307")</f>
      </c>
      <c r="D63" t="s" s="8">
        <v>150</v>
      </c>
      <c r="E63" t="n" s="8">
        <v>1.0</v>
      </c>
      <c r="F63" t="n" s="8">
        <v>575.0</v>
      </c>
      <c r="G63" t="s" s="8">
        <v>53</v>
      </c>
      <c r="H63" t="s" s="8">
        <v>50</v>
      </c>
      <c r="I63" t="s" s="8">
        <v>151</v>
      </c>
    </row>
    <row r="64" ht="16.0" customHeight="true">
      <c r="A64" t="n" s="7">
        <v>4.3930544E7</v>
      </c>
      <c r="B64" t="s" s="8">
        <v>54</v>
      </c>
      <c r="C64" t="n" s="8">
        <f>IF(false,"120921939", "120921939")</f>
      </c>
      <c r="D64" t="s" s="8">
        <v>152</v>
      </c>
      <c r="E64" t="n" s="8">
        <v>1.0</v>
      </c>
      <c r="F64" t="n" s="8">
        <v>804.0</v>
      </c>
      <c r="G64" t="s" s="8">
        <v>53</v>
      </c>
      <c r="H64" t="s" s="8">
        <v>50</v>
      </c>
      <c r="I64" t="s" s="8">
        <v>153</v>
      </c>
    </row>
    <row r="65" ht="16.0" customHeight="true">
      <c r="A65" t="n" s="7">
        <v>4.3912114E7</v>
      </c>
      <c r="B65" t="s" s="8">
        <v>54</v>
      </c>
      <c r="C65" t="n" s="8">
        <f>IF(false,"005-1515", "005-1515")</f>
      </c>
      <c r="D65" t="s" s="8">
        <v>110</v>
      </c>
      <c r="E65" t="n" s="8">
        <v>1.0</v>
      </c>
      <c r="F65" t="n" s="8">
        <v>801.0</v>
      </c>
      <c r="G65" t="s" s="8">
        <v>53</v>
      </c>
      <c r="H65" t="s" s="8">
        <v>50</v>
      </c>
      <c r="I65" t="s" s="8">
        <v>154</v>
      </c>
    </row>
    <row r="66" ht="16.0" customHeight="true">
      <c r="A66" t="n" s="7">
        <v>4.3850909E7</v>
      </c>
      <c r="B66" t="s" s="8">
        <v>51</v>
      </c>
      <c r="C66" t="n" s="8">
        <f>IF(false,"005-1515", "005-1515")</f>
      </c>
      <c r="D66" t="s" s="8">
        <v>110</v>
      </c>
      <c r="E66" t="n" s="8">
        <v>1.0</v>
      </c>
      <c r="F66" t="n" s="8">
        <v>949.0</v>
      </c>
      <c r="G66" t="s" s="8">
        <v>53</v>
      </c>
      <c r="H66" t="s" s="8">
        <v>50</v>
      </c>
      <c r="I66" t="s" s="8">
        <v>155</v>
      </c>
    </row>
    <row r="67" ht="16.0" customHeight="true">
      <c r="A67" t="n" s="7">
        <v>4.3908334E7</v>
      </c>
      <c r="B67" t="s" s="8">
        <v>54</v>
      </c>
      <c r="C67" t="n" s="8">
        <f>IF(false,"005-1039", "005-1039")</f>
      </c>
      <c r="D67" t="s" s="8">
        <v>156</v>
      </c>
      <c r="E67" t="n" s="8">
        <v>1.0</v>
      </c>
      <c r="F67" t="n" s="8">
        <v>1569.0</v>
      </c>
      <c r="G67" t="s" s="8">
        <v>53</v>
      </c>
      <c r="H67" t="s" s="8">
        <v>50</v>
      </c>
      <c r="I67" t="s" s="8">
        <v>157</v>
      </c>
    </row>
    <row r="68" ht="16.0" customHeight="true">
      <c r="A68" t="n" s="7">
        <v>4.3862174E7</v>
      </c>
      <c r="B68" t="s" s="8">
        <v>54</v>
      </c>
      <c r="C68" t="n" s="8">
        <f>IF(false,"01-004217", "01-004217")</f>
      </c>
      <c r="D68" t="s" s="8">
        <v>158</v>
      </c>
      <c r="E68" t="n" s="8">
        <v>2.0</v>
      </c>
      <c r="F68" t="n" s="8">
        <v>4734.0</v>
      </c>
      <c r="G68" t="s" s="8">
        <v>53</v>
      </c>
      <c r="H68" t="s" s="8">
        <v>50</v>
      </c>
      <c r="I68" t="s" s="8">
        <v>159</v>
      </c>
    </row>
    <row r="69" ht="16.0" customHeight="true">
      <c r="A69" t="n" s="7">
        <v>4.3855222E7</v>
      </c>
      <c r="B69" t="s" s="8">
        <v>51</v>
      </c>
      <c r="C69" t="n" s="8">
        <f>IF(false,"005-1515", "005-1515")</f>
      </c>
      <c r="D69" t="s" s="8">
        <v>110</v>
      </c>
      <c r="E69" t="n" s="8">
        <v>1.0</v>
      </c>
      <c r="F69" t="n" s="8">
        <v>949.0</v>
      </c>
      <c r="G69" t="s" s="8">
        <v>53</v>
      </c>
      <c r="H69" t="s" s="8">
        <v>50</v>
      </c>
      <c r="I69" t="s" s="8">
        <v>160</v>
      </c>
    </row>
    <row r="70" ht="16.0" customHeight="true">
      <c r="A70" t="n" s="7">
        <v>4.3853422E7</v>
      </c>
      <c r="B70" t="s" s="8">
        <v>51</v>
      </c>
      <c r="C70" t="n" s="8">
        <f>IF(false,"120922624", "120922624")</f>
      </c>
      <c r="D70" t="s" s="8">
        <v>161</v>
      </c>
      <c r="E70" t="n" s="8">
        <v>1.0</v>
      </c>
      <c r="F70" t="n" s="8">
        <v>1749.0</v>
      </c>
      <c r="G70" t="s" s="8">
        <v>53</v>
      </c>
      <c r="H70" t="s" s="8">
        <v>50</v>
      </c>
      <c r="I70" t="s" s="8">
        <v>162</v>
      </c>
    </row>
    <row r="71" ht="16.0" customHeight="true">
      <c r="A71" t="n" s="7">
        <v>4.3851973E7</v>
      </c>
      <c r="B71" t="s" s="8">
        <v>51</v>
      </c>
      <c r="C71" t="n" s="8">
        <f>IF(false,"003-319", "003-319")</f>
      </c>
      <c r="D71" t="s" s="8">
        <v>163</v>
      </c>
      <c r="E71" t="n" s="8">
        <v>2.0</v>
      </c>
      <c r="F71" t="n" s="8">
        <v>2698.0</v>
      </c>
      <c r="G71" t="s" s="8">
        <v>53</v>
      </c>
      <c r="H71" t="s" s="8">
        <v>50</v>
      </c>
      <c r="I71" t="s" s="8">
        <v>164</v>
      </c>
    </row>
    <row r="72" ht="16.0" customHeight="true">
      <c r="A72" t="n" s="7">
        <v>4.3844184E7</v>
      </c>
      <c r="B72" t="s" s="8">
        <v>51</v>
      </c>
      <c r="C72" t="n" s="8">
        <f>IF(false,"120922158", "120922158")</f>
      </c>
      <c r="D72" t="s" s="8">
        <v>102</v>
      </c>
      <c r="E72" t="n" s="8">
        <v>1.0</v>
      </c>
      <c r="F72" t="n" s="8">
        <v>499.0</v>
      </c>
      <c r="G72" t="s" s="8">
        <v>53</v>
      </c>
      <c r="H72" t="s" s="8">
        <v>50</v>
      </c>
      <c r="I72" t="s" s="8">
        <v>165</v>
      </c>
    </row>
    <row r="73" ht="16.0" customHeight="true">
      <c r="A73" t="n" s="7">
        <v>4.3840132E7</v>
      </c>
      <c r="B73" t="s" s="8">
        <v>51</v>
      </c>
      <c r="C73" t="n" s="8">
        <f>IF(false,"003-319", "003-319")</f>
      </c>
      <c r="D73" t="s" s="8">
        <v>163</v>
      </c>
      <c r="E73" t="n" s="8">
        <v>1.0</v>
      </c>
      <c r="F73" t="n" s="8">
        <v>1019.0</v>
      </c>
      <c r="G73" t="s" s="8">
        <v>53</v>
      </c>
      <c r="H73" t="s" s="8">
        <v>50</v>
      </c>
      <c r="I73" t="s" s="8">
        <v>166</v>
      </c>
    </row>
    <row r="74" ht="16.0" customHeight="true">
      <c r="A74" t="n" s="7">
        <v>4.3840468E7</v>
      </c>
      <c r="B74" t="s" s="8">
        <v>51</v>
      </c>
      <c r="C74" t="n" s="8">
        <f>IF(false,"005-1374", "005-1374")</f>
      </c>
      <c r="D74" t="s" s="8">
        <v>167</v>
      </c>
      <c r="E74" t="n" s="8">
        <v>1.0</v>
      </c>
      <c r="F74" t="n" s="8">
        <v>1.0</v>
      </c>
      <c r="G74" t="s" s="8">
        <v>53</v>
      </c>
      <c r="H74" t="s" s="8">
        <v>50</v>
      </c>
      <c r="I74" t="s" s="8">
        <v>168</v>
      </c>
    </row>
    <row r="75" ht="16.0" customHeight="true">
      <c r="A75" t="n" s="7">
        <v>4.382793E7</v>
      </c>
      <c r="B75" t="s" s="8">
        <v>51</v>
      </c>
      <c r="C75" t="n" s="8">
        <f>IF(false,"003-319", "003-319")</f>
      </c>
      <c r="D75" t="s" s="8">
        <v>163</v>
      </c>
      <c r="E75" t="n" s="8">
        <v>1.0</v>
      </c>
      <c r="F75" t="n" s="8">
        <v>588.0</v>
      </c>
      <c r="G75" t="s" s="8">
        <v>53</v>
      </c>
      <c r="H75" t="s" s="8">
        <v>50</v>
      </c>
      <c r="I75" t="s" s="8">
        <v>169</v>
      </c>
    </row>
    <row r="76" ht="16.0" customHeight="true">
      <c r="A76" t="n" s="7">
        <v>4.3826355E7</v>
      </c>
      <c r="B76" t="s" s="8">
        <v>51</v>
      </c>
      <c r="C76" t="n" s="8">
        <f>IF(false,"005-1255", "005-1255")</f>
      </c>
      <c r="D76" t="s" s="8">
        <v>170</v>
      </c>
      <c r="E76" t="n" s="8">
        <v>1.0</v>
      </c>
      <c r="F76" t="n" s="8">
        <v>684.0</v>
      </c>
      <c r="G76" t="s" s="8">
        <v>53</v>
      </c>
      <c r="H76" t="s" s="8">
        <v>50</v>
      </c>
      <c r="I76" t="s" s="8">
        <v>171</v>
      </c>
    </row>
    <row r="77" ht="16.0" customHeight="true">
      <c r="A77" t="n" s="7">
        <v>4.3825609E7</v>
      </c>
      <c r="B77" t="s" s="8">
        <v>51</v>
      </c>
      <c r="C77" t="n" s="8">
        <f>IF(false,"01-004215", "01-004215")</f>
      </c>
      <c r="D77" t="s" s="8">
        <v>172</v>
      </c>
      <c r="E77" t="n" s="8">
        <v>1.0</v>
      </c>
      <c r="F77" t="n" s="8">
        <v>2112.0</v>
      </c>
      <c r="G77" t="s" s="8">
        <v>53</v>
      </c>
      <c r="H77" t="s" s="8">
        <v>50</v>
      </c>
      <c r="I77" t="s" s="8">
        <v>173</v>
      </c>
    </row>
    <row r="78" ht="16.0" customHeight="true">
      <c r="A78" t="n" s="7">
        <v>4.3842297E7</v>
      </c>
      <c r="B78" t="s" s="8">
        <v>51</v>
      </c>
      <c r="C78" t="n" s="8">
        <f>IF(false,"01-004215", "01-004215")</f>
      </c>
      <c r="D78" t="s" s="8">
        <v>172</v>
      </c>
      <c r="E78" t="n" s="8">
        <v>2.0</v>
      </c>
      <c r="F78" t="n" s="8">
        <v>4298.0</v>
      </c>
      <c r="G78" t="s" s="8">
        <v>53</v>
      </c>
      <c r="H78" t="s" s="8">
        <v>50</v>
      </c>
      <c r="I78" t="s" s="8">
        <v>174</v>
      </c>
    </row>
    <row r="79" ht="16.0" customHeight="true">
      <c r="A79" t="n" s="7">
        <v>4.3867916E7</v>
      </c>
      <c r="B79" t="s" s="8">
        <v>54</v>
      </c>
      <c r="C79" t="n" s="8">
        <f>IF(false,"008-576", "008-576")</f>
      </c>
      <c r="D79" t="s" s="8">
        <v>78</v>
      </c>
      <c r="E79" t="n" s="8">
        <v>2.0</v>
      </c>
      <c r="F79" t="n" s="8">
        <v>1918.0</v>
      </c>
      <c r="G79" t="s" s="8">
        <v>53</v>
      </c>
      <c r="H79" t="s" s="8">
        <v>50</v>
      </c>
      <c r="I79" t="s" s="8">
        <v>175</v>
      </c>
    </row>
    <row r="80" ht="16.0" customHeight="true">
      <c r="A80" t="n" s="7">
        <v>4.3845579E7</v>
      </c>
      <c r="B80" t="s" s="8">
        <v>51</v>
      </c>
      <c r="C80" t="n" s="8">
        <f>IF(false,"01-004215", "01-004215")</f>
      </c>
      <c r="D80" t="s" s="8">
        <v>172</v>
      </c>
      <c r="E80" t="n" s="8">
        <v>2.0</v>
      </c>
      <c r="F80" t="n" s="8">
        <v>4289.0</v>
      </c>
      <c r="G80" t="s" s="8">
        <v>53</v>
      </c>
      <c r="H80" t="s" s="8">
        <v>50</v>
      </c>
      <c r="I80" t="s" s="8">
        <v>176</v>
      </c>
    </row>
    <row r="81" ht="16.0" customHeight="true">
      <c r="A81" t="n" s="7">
        <v>4.3830709E7</v>
      </c>
      <c r="B81" t="s" s="8">
        <v>51</v>
      </c>
      <c r="C81" t="n" s="8">
        <f>IF(false,"003-315", "003-315")</f>
      </c>
      <c r="D81" t="s" s="8">
        <v>177</v>
      </c>
      <c r="E81" t="n" s="8">
        <v>2.0</v>
      </c>
      <c r="F81" t="n" s="8">
        <v>2254.0</v>
      </c>
      <c r="G81" t="s" s="8">
        <v>53</v>
      </c>
      <c r="H81" t="s" s="8">
        <v>50</v>
      </c>
      <c r="I81" t="s" s="8">
        <v>178</v>
      </c>
    </row>
    <row r="82" ht="16.0" customHeight="true">
      <c r="A82" t="n" s="7">
        <v>4.3871321E7</v>
      </c>
      <c r="B82" t="s" s="8">
        <v>54</v>
      </c>
      <c r="C82" t="n" s="8">
        <f>IF(false,"01-004217", "01-004217")</f>
      </c>
      <c r="D82" t="s" s="8">
        <v>158</v>
      </c>
      <c r="E82" t="n" s="8">
        <v>2.0</v>
      </c>
      <c r="F82" t="n" s="8">
        <v>4342.0</v>
      </c>
      <c r="G82" t="s" s="8">
        <v>53</v>
      </c>
      <c r="H82" t="s" s="8">
        <v>50</v>
      </c>
      <c r="I82" t="s" s="8">
        <v>179</v>
      </c>
    </row>
    <row r="83" ht="16.0" customHeight="true">
      <c r="A83" t="n" s="7">
        <v>4.3869077E7</v>
      </c>
      <c r="B83" t="s" s="8">
        <v>54</v>
      </c>
      <c r="C83" t="n" s="8">
        <f>IF(false,"120921995", "120921995")</f>
      </c>
      <c r="D83" t="s" s="8">
        <v>180</v>
      </c>
      <c r="E83" t="n" s="8">
        <v>1.0</v>
      </c>
      <c r="F83" t="n" s="8">
        <v>1238.0</v>
      </c>
      <c r="G83" t="s" s="8">
        <v>53</v>
      </c>
      <c r="H83" t="s" s="8">
        <v>50</v>
      </c>
      <c r="I83" t="s" s="8">
        <v>181</v>
      </c>
    </row>
    <row r="84" ht="16.0" customHeight="true">
      <c r="A84" t="n" s="7">
        <v>4.3857379E7</v>
      </c>
      <c r="B84" t="s" s="8">
        <v>51</v>
      </c>
      <c r="C84" t="n" s="8">
        <f>IF(false,"005-1516", "005-1516")</f>
      </c>
      <c r="D84" t="s" s="8">
        <v>57</v>
      </c>
      <c r="E84" t="n" s="8">
        <v>3.0</v>
      </c>
      <c r="F84" t="n" s="8">
        <v>2218.0</v>
      </c>
      <c r="G84" t="s" s="8">
        <v>53</v>
      </c>
      <c r="H84" t="s" s="8">
        <v>50</v>
      </c>
      <c r="I84" t="s" s="8">
        <v>182</v>
      </c>
    </row>
    <row r="85" ht="16.0" customHeight="true">
      <c r="A85" t="n" s="7">
        <v>4.3857706E7</v>
      </c>
      <c r="B85" t="s" s="8">
        <v>51</v>
      </c>
      <c r="C85" t="n" s="8">
        <f>IF(false,"120922351", "120922351")</f>
      </c>
      <c r="D85" t="s" s="8">
        <v>66</v>
      </c>
      <c r="E85" t="n" s="8">
        <v>2.0</v>
      </c>
      <c r="F85" t="n" s="8">
        <v>1297.0</v>
      </c>
      <c r="G85" t="s" s="8">
        <v>53</v>
      </c>
      <c r="H85" t="s" s="8">
        <v>50</v>
      </c>
      <c r="I85" t="s" s="8">
        <v>183</v>
      </c>
    </row>
    <row r="86" ht="16.0" customHeight="true">
      <c r="A86" t="n" s="7">
        <v>4.3851856E7</v>
      </c>
      <c r="B86" t="s" s="8">
        <v>51</v>
      </c>
      <c r="C86" t="n" s="8">
        <f>IF(false,"005-1516", "005-1516")</f>
      </c>
      <c r="D86" t="s" s="8">
        <v>57</v>
      </c>
      <c r="E86" t="n" s="8">
        <v>1.0</v>
      </c>
      <c r="F86" t="n" s="8">
        <v>949.0</v>
      </c>
      <c r="G86" t="s" s="8">
        <v>53</v>
      </c>
      <c r="H86" t="s" s="8">
        <v>50</v>
      </c>
      <c r="I86" t="s" s="8">
        <v>184</v>
      </c>
    </row>
    <row r="87" ht="16.0" customHeight="true">
      <c r="A87" t="n" s="7">
        <v>4.3854457E7</v>
      </c>
      <c r="B87" t="s" s="8">
        <v>51</v>
      </c>
      <c r="C87" t="n" s="8">
        <f>IF(false,"003-318", "003-318")</f>
      </c>
      <c r="D87" t="s" s="8">
        <v>71</v>
      </c>
      <c r="E87" t="n" s="8">
        <v>1.0</v>
      </c>
      <c r="F87" t="n" s="8">
        <v>1459.0</v>
      </c>
      <c r="G87" t="s" s="8">
        <v>53</v>
      </c>
      <c r="H87" t="s" s="8">
        <v>50</v>
      </c>
      <c r="I87" t="s" s="8">
        <v>185</v>
      </c>
    </row>
    <row r="88" ht="16.0" customHeight="true">
      <c r="A88" t="n" s="7">
        <v>4.3847585E7</v>
      </c>
      <c r="B88" t="s" s="8">
        <v>51</v>
      </c>
      <c r="C88" t="n" s="8">
        <f>IF(false,"01-004215", "01-004215")</f>
      </c>
      <c r="D88" t="s" s="8">
        <v>172</v>
      </c>
      <c r="E88" t="n" s="8">
        <v>4.0</v>
      </c>
      <c r="F88" t="n" s="8">
        <v>9596.0</v>
      </c>
      <c r="G88" t="s" s="8">
        <v>53</v>
      </c>
      <c r="H88" t="s" s="8">
        <v>50</v>
      </c>
      <c r="I88" t="s" s="8">
        <v>186</v>
      </c>
    </row>
    <row r="89" ht="16.0" customHeight="true">
      <c r="A89" t="n" s="7">
        <v>4.394016E7</v>
      </c>
      <c r="B89" t="s" s="8">
        <v>54</v>
      </c>
      <c r="C89" t="n" s="8">
        <f>IF(false,"01-004215", "01-004215")</f>
      </c>
      <c r="D89" t="s" s="8">
        <v>172</v>
      </c>
      <c r="E89" t="n" s="8">
        <v>5.0</v>
      </c>
      <c r="F89" t="n" s="8">
        <v>11420.0</v>
      </c>
      <c r="G89" t="s" s="8">
        <v>53</v>
      </c>
      <c r="H89" t="s" s="8">
        <v>50</v>
      </c>
      <c r="I89" t="s" s="8">
        <v>187</v>
      </c>
    </row>
    <row r="90" ht="16.0" customHeight="true">
      <c r="A90" t="n" s="7">
        <v>4.3936506E7</v>
      </c>
      <c r="B90" t="s" s="8">
        <v>54</v>
      </c>
      <c r="C90" t="n" s="8">
        <f>IF(false,"120921942", "120921942")</f>
      </c>
      <c r="D90" t="s" s="8">
        <v>97</v>
      </c>
      <c r="E90" t="n" s="8">
        <v>1.0</v>
      </c>
      <c r="F90" t="n" s="8">
        <v>1505.0</v>
      </c>
      <c r="G90" t="s" s="8">
        <v>53</v>
      </c>
      <c r="H90" t="s" s="8">
        <v>50</v>
      </c>
      <c r="I90" t="s" s="8">
        <v>188</v>
      </c>
    </row>
    <row r="91" ht="16.0" customHeight="true">
      <c r="A91" t="n" s="7">
        <v>4.3882827E7</v>
      </c>
      <c r="B91" t="s" s="8">
        <v>54</v>
      </c>
      <c r="C91" t="n" s="8">
        <f>IF(false,"01-004217", "01-004217")</f>
      </c>
      <c r="D91" t="s" s="8">
        <v>158</v>
      </c>
      <c r="E91" t="n" s="8">
        <v>1.0</v>
      </c>
      <c r="F91" t="n" s="8">
        <v>1833.0</v>
      </c>
      <c r="G91" t="s" s="8">
        <v>53</v>
      </c>
      <c r="H91" t="s" s="8">
        <v>50</v>
      </c>
      <c r="I91" t="s" s="8">
        <v>189</v>
      </c>
    </row>
    <row r="92" ht="16.0" customHeight="true">
      <c r="A92" t="n" s="7">
        <v>4.3813437E7</v>
      </c>
      <c r="B92" t="s" s="8">
        <v>51</v>
      </c>
      <c r="C92" t="n" s="8">
        <f>IF(false,"01-003884", "01-003884")</f>
      </c>
      <c r="D92" t="s" s="8">
        <v>83</v>
      </c>
      <c r="E92" t="n" s="8">
        <v>1.0</v>
      </c>
      <c r="F92" t="n" s="8">
        <v>812.0</v>
      </c>
      <c r="G92" t="s" s="8">
        <v>53</v>
      </c>
      <c r="H92" t="s" s="8">
        <v>50</v>
      </c>
      <c r="I92" t="s" s="8">
        <v>190</v>
      </c>
    </row>
    <row r="93" ht="16.0" customHeight="true">
      <c r="A93" t="n" s="7">
        <v>4.3811308E7</v>
      </c>
      <c r="B93" t="s" s="8">
        <v>51</v>
      </c>
      <c r="C93" t="n" s="8">
        <f>IF(false,"005-1111", "005-1111")</f>
      </c>
      <c r="D93" t="s" s="8">
        <v>191</v>
      </c>
      <c r="E93" t="n" s="8">
        <v>2.0</v>
      </c>
      <c r="F93" t="n" s="8">
        <v>2125.0</v>
      </c>
      <c r="G93" t="s" s="8">
        <v>53</v>
      </c>
      <c r="H93" t="s" s="8">
        <v>50</v>
      </c>
      <c r="I93" t="s" s="8">
        <v>192</v>
      </c>
    </row>
    <row r="94" ht="16.0" customHeight="true">
      <c r="A94" t="n" s="7">
        <v>4.3832156E7</v>
      </c>
      <c r="B94" t="s" s="8">
        <v>51</v>
      </c>
      <c r="C94" t="n" s="8">
        <f>IF(false,"003-315", "003-315")</f>
      </c>
      <c r="D94" t="s" s="8">
        <v>177</v>
      </c>
      <c r="E94" t="n" s="8">
        <v>2.0</v>
      </c>
      <c r="F94" t="n" s="8">
        <v>2354.0</v>
      </c>
      <c r="G94" t="s" s="8">
        <v>53</v>
      </c>
      <c r="H94" t="s" s="8">
        <v>50</v>
      </c>
      <c r="I94" t="s" s="8">
        <v>193</v>
      </c>
    </row>
    <row r="95" ht="16.0" customHeight="true">
      <c r="A95" t="n" s="7">
        <v>4.3810698E7</v>
      </c>
      <c r="B95" t="s" s="8">
        <v>51</v>
      </c>
      <c r="C95" t="n" s="8">
        <f>IF(false,"005-1515", "005-1515")</f>
      </c>
      <c r="D95" t="s" s="8">
        <v>110</v>
      </c>
      <c r="E95" t="n" s="8">
        <v>1.0</v>
      </c>
      <c r="F95" t="n" s="8">
        <v>949.0</v>
      </c>
      <c r="G95" t="s" s="8">
        <v>53</v>
      </c>
      <c r="H95" t="s" s="8">
        <v>50</v>
      </c>
      <c r="I95" t="s" s="8">
        <v>194</v>
      </c>
    </row>
    <row r="96" ht="16.0" customHeight="true">
      <c r="A96" t="n" s="7">
        <v>4.380607E7</v>
      </c>
      <c r="B96" t="s" s="8">
        <v>51</v>
      </c>
      <c r="C96" t="n" s="8">
        <f>IF(false,"005-1515", "005-1515")</f>
      </c>
      <c r="D96" t="s" s="8">
        <v>110</v>
      </c>
      <c r="E96" t="n" s="8">
        <v>1.0</v>
      </c>
      <c r="F96" t="n" s="8">
        <v>949.0</v>
      </c>
      <c r="G96" t="s" s="8">
        <v>53</v>
      </c>
      <c r="H96" t="s" s="8">
        <v>50</v>
      </c>
      <c r="I96" t="s" s="8">
        <v>195</v>
      </c>
    </row>
    <row r="97" ht="16.0" customHeight="true">
      <c r="A97" t="n" s="7">
        <v>4.3805792E7</v>
      </c>
      <c r="B97" t="s" s="8">
        <v>51</v>
      </c>
      <c r="C97" t="n" s="8">
        <f>IF(false,"120922393", "120922393")</f>
      </c>
      <c r="D97" t="s" s="8">
        <v>196</v>
      </c>
      <c r="E97" t="n" s="8">
        <v>1.0</v>
      </c>
      <c r="F97" t="n" s="8">
        <v>375.0</v>
      </c>
      <c r="G97" t="s" s="8">
        <v>53</v>
      </c>
      <c r="H97" t="s" s="8">
        <v>50</v>
      </c>
      <c r="I97" t="s" s="8">
        <v>197</v>
      </c>
    </row>
    <row r="98" ht="16.0" customHeight="true">
      <c r="A98" t="n" s="7">
        <v>4.3802666E7</v>
      </c>
      <c r="B98" t="s" s="8">
        <v>51</v>
      </c>
      <c r="C98" t="n" s="8">
        <f>IF(false,"120922586", "120922586")</f>
      </c>
      <c r="D98" t="s" s="8">
        <v>198</v>
      </c>
      <c r="E98" t="n" s="8">
        <v>1.0</v>
      </c>
      <c r="F98" t="n" s="8">
        <v>1.0</v>
      </c>
      <c r="G98" t="s" s="8">
        <v>53</v>
      </c>
      <c r="H98" t="s" s="8">
        <v>50</v>
      </c>
      <c r="I98" t="s" s="8">
        <v>199</v>
      </c>
    </row>
    <row r="99" ht="16.0" customHeight="true">
      <c r="A99" t="n" s="7">
        <v>4.380159E7</v>
      </c>
      <c r="B99" t="s" s="8">
        <v>51</v>
      </c>
      <c r="C99" t="n" s="8">
        <f>IF(false,"01-004217", "01-004217")</f>
      </c>
      <c r="D99" t="s" s="8">
        <v>158</v>
      </c>
      <c r="E99" t="n" s="8">
        <v>1.0</v>
      </c>
      <c r="F99" t="n" s="8">
        <v>1473.0</v>
      </c>
      <c r="G99" t="s" s="8">
        <v>53</v>
      </c>
      <c r="H99" t="s" s="8">
        <v>50</v>
      </c>
      <c r="I99" t="s" s="8">
        <v>200</v>
      </c>
    </row>
    <row r="100" ht="16.0" customHeight="true"/>
    <row r="101" ht="16.0" customHeight="true">
      <c r="A101" t="s" s="1">
        <v>37</v>
      </c>
      <c r="B101" s="1"/>
      <c r="C101" s="1"/>
      <c r="D101" s="1"/>
      <c r="E101" s="1"/>
      <c r="F101" t="n" s="8">
        <v>133194.0</v>
      </c>
      <c r="G101" s="2"/>
    </row>
    <row r="102" ht="16.0" customHeight="true"/>
    <row r="103" ht="16.0" customHeight="true">
      <c r="A103" t="s" s="1">
        <v>36</v>
      </c>
    </row>
    <row r="104" ht="34.0" customHeight="true">
      <c r="A104" t="s" s="9">
        <v>38</v>
      </c>
      <c r="B104" t="s" s="9">
        <v>0</v>
      </c>
      <c r="C104" t="s" s="9">
        <v>43</v>
      </c>
      <c r="D104" t="s" s="9">
        <v>1</v>
      </c>
      <c r="E104" t="s" s="9">
        <v>2</v>
      </c>
      <c r="F104" t="s" s="9">
        <v>39</v>
      </c>
      <c r="G104" t="s" s="9">
        <v>5</v>
      </c>
      <c r="H104" t="s" s="9">
        <v>3</v>
      </c>
      <c r="I104" t="s" s="9">
        <v>4</v>
      </c>
    </row>
    <row r="105" ht="16.0" customHeight="true">
      <c r="A105" t="n" s="8">
        <v>4.3335689E7</v>
      </c>
      <c r="B105" t="s" s="8">
        <v>99</v>
      </c>
      <c r="C105" t="n" s="8">
        <f>IF(false,"120922351", "120922351")</f>
      </c>
      <c r="D105" t="s" s="8">
        <v>66</v>
      </c>
      <c r="E105" t="n" s="8">
        <v>2.0</v>
      </c>
      <c r="F105" t="n" s="8">
        <v>-1426.0</v>
      </c>
      <c r="G105" t="s" s="8">
        <v>201</v>
      </c>
      <c r="H105" t="s" s="8">
        <v>54</v>
      </c>
      <c r="I105" t="s" s="8">
        <v>202</v>
      </c>
    </row>
    <row r="106" ht="16.0" customHeight="true">
      <c r="A106" t="n" s="8">
        <v>4.3183E7</v>
      </c>
      <c r="B106" t="s" s="8">
        <v>93</v>
      </c>
      <c r="C106" t="n" s="8">
        <f>IF(false,"120921942", "120921942")</f>
      </c>
      <c r="D106" t="s" s="8">
        <v>97</v>
      </c>
      <c r="E106" t="n" s="8">
        <v>1.0</v>
      </c>
      <c r="F106" t="n" s="8">
        <v>-1143.0</v>
      </c>
      <c r="G106" t="s" s="8">
        <v>201</v>
      </c>
      <c r="H106" t="s" s="8">
        <v>54</v>
      </c>
      <c r="I106" t="s" s="8">
        <v>203</v>
      </c>
    </row>
    <row r="107" ht="16.0" customHeight="true">
      <c r="A107" t="n" s="8">
        <v>4.3466445E7</v>
      </c>
      <c r="B107" t="s" s="8">
        <v>68</v>
      </c>
      <c r="C107" t="n" s="8">
        <f>IF(false,"120921942", "120921942")</f>
      </c>
      <c r="D107" t="s" s="8">
        <v>97</v>
      </c>
      <c r="E107" t="n" s="8">
        <v>1.0</v>
      </c>
      <c r="F107" t="n" s="8">
        <v>-1686.0</v>
      </c>
      <c r="G107" t="s" s="8">
        <v>201</v>
      </c>
      <c r="H107" t="s" s="8">
        <v>54</v>
      </c>
      <c r="I107" t="s" s="8">
        <v>204</v>
      </c>
    </row>
    <row r="108" ht="16.0" customHeight="true"/>
    <row r="109" ht="16.0" customHeight="true">
      <c r="A109" t="s" s="1">
        <v>37</v>
      </c>
      <c r="F109" t="n" s="8">
        <v>-4255.0</v>
      </c>
      <c r="G109" s="2"/>
      <c r="H109" s="0"/>
      <c r="I109" s="0"/>
    </row>
    <row r="110" ht="16.0" customHeight="true">
      <c r="A110" s="1"/>
      <c r="B110" s="1"/>
      <c r="C110" s="1"/>
      <c r="D110" s="1"/>
      <c r="E110" s="1"/>
      <c r="F110" s="1"/>
      <c r="G110" s="1"/>
      <c r="H110" s="1"/>
      <c r="I110" s="1"/>
    </row>
    <row r="111" ht="16.0" customHeight="true">
      <c r="A111" t="s" s="1">
        <v>40</v>
      </c>
    </row>
    <row r="112" ht="34.0" customHeight="true">
      <c r="A112" t="s" s="9">
        <v>47</v>
      </c>
      <c r="B112" t="s" s="9">
        <v>48</v>
      </c>
      <c r="C112" s="9"/>
      <c r="D112" s="9"/>
      <c r="E112" s="9"/>
      <c r="F112" t="s" s="9">
        <v>39</v>
      </c>
      <c r="G112" t="s" s="9">
        <v>5</v>
      </c>
      <c r="H112" t="s" s="9">
        <v>3</v>
      </c>
      <c r="I112" t="s" s="9">
        <v>4</v>
      </c>
    </row>
    <row r="113" ht="16.0" customHeight="true"/>
    <row r="114" ht="16.0" customHeight="true">
      <c r="A114" t="s" s="1">
        <v>37</v>
      </c>
      <c r="F114" t="n" s="8">
        <v>0.0</v>
      </c>
      <c r="G114" s="2"/>
      <c r="H114" s="0"/>
      <c r="I114" s="0"/>
    </row>
    <row r="115" ht="16.0" customHeight="true">
      <c r="A115" s="1"/>
      <c r="B115" s="1"/>
      <c r="C115" s="1"/>
      <c r="D115" s="1"/>
      <c r="E115" s="1"/>
      <c r="F115" s="1"/>
      <c r="G115" s="1"/>
      <c r="H115" s="1"/>
      <c r="I11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