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<sst xmlns="http://schemas.openxmlformats.org/spreadsheetml/2006/main" count="602" uniqueCount="145">
  <si>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</si>
  <si>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</si>
  <si>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</si>
  <si>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</si>
  <si>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</si>
  <si>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</si>
  <si>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</si>
  <si>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</si>
  <si>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</si>
  <si>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</si>
  <si>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</si>
  <si>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</si>
  <si>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</si>
  <si>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</si>
  <si>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</si>
  <si>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</si>
  <si>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</si>
  <si>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</si>
  <si>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</si>
  <si>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</si>
  <si>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</si>
  <si>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</si>
  <si>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</si>
  <si>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</si>
  <si>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</si>
  <si>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</si>
  <si>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</si>
  <si>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</si>
  <si>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</si>
  <si>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</si>
  <si>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</si>
  <si>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</si>
  <si>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</si>
  <si>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</si>
  <si>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</si>
  <si>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</si>
  <si>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</si>
  <si>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</si>
  <si>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</si>
  <si>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</si>
  <si>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</si>
  <si>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</si>
  <si>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</si>
  <si>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</si>
  <si>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</si>
  <si>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</si>
  <si>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</si>
  <si>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</si>
  <si>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</si>
  <si>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</si>
  <si>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19.08.2021</t>
  </si>
  <si>
    <t>17.08.2021</t>
  </si>
  <si>
    <t>Смесь Kabrita 3 GOLD для комфортного пищеварения, старше 12 месяцев, 800 г</t>
  </si>
  <si>
    <t>Платёж покупателя</t>
  </si>
  <si>
    <t>18.08.2021</t>
  </si>
  <si>
    <t>611bf4663620c243272408b7</t>
  </si>
  <si>
    <t>16.08.2021</t>
  </si>
  <si>
    <t>YokoSun трусики Premium M (6-10 кг) 56 шт., белый</t>
  </si>
  <si>
    <t>611a3e3ec3080fd24900a50b</t>
  </si>
  <si>
    <t>YokoSun трусики M (6-10 кг), 58 шт.</t>
  </si>
  <si>
    <t>611abfa6c3080f6e9400a436</t>
  </si>
  <si>
    <t>15.08.2021</t>
  </si>
  <si>
    <t>Satisfyer Вибромассажер Wand-er Woman 34 см (J2018-47), фиолетовый</t>
  </si>
  <si>
    <t>6118e73ef4c0cb6808899480</t>
  </si>
  <si>
    <t>YokoSun трусики XXL (15-23 кг) 28 шт.</t>
  </si>
  <si>
    <t>611a37bdb9f8ed0efb09c96e</t>
  </si>
  <si>
    <t>14.08.2021</t>
  </si>
  <si>
    <t>Joonies трусики Standart M (6-11 кг), 52 шт.</t>
  </si>
  <si>
    <t>6117f7f594d5271adc63a745</t>
  </si>
  <si>
    <t>Ароматизатор Aurami Гелевый под сиденье 10 Эгоист 200гр</t>
  </si>
  <si>
    <t>6117f69683b1f222f656d098</t>
  </si>
  <si>
    <t>Satisfyer Набор анальных пробок Booty Call (Plugs) 14 см, розовый</t>
  </si>
  <si>
    <t>6118fe85dbdc313b3adc293e</t>
  </si>
  <si>
    <t>Satisfyer Набор анальных пробок Booty Call (Plugs) 14 см, черный</t>
  </si>
  <si>
    <t>611970fbf78dba337afce879</t>
  </si>
  <si>
    <t>611aca42954f6b2ac6e7ea38</t>
  </si>
  <si>
    <t>YokoSun подгузники M (5-10 кг), 62 шт.</t>
  </si>
  <si>
    <t>611aa4eb4f5c6e341e9766fd</t>
  </si>
  <si>
    <t>Joonies трусики Premium Soft L (9-14 кг), 176 шт.</t>
  </si>
  <si>
    <t>61177eccbed21e433b5267c3</t>
  </si>
  <si>
    <t>10.08.2021</t>
  </si>
  <si>
    <t>611ced352fe098299ec08f7b</t>
  </si>
  <si>
    <t>Протеин Optimum Nutrition 100% Whey Gold Standard (819-943 г) двойной шоколад</t>
  </si>
  <si>
    <t>611d04780fe99545fd727839</t>
  </si>
  <si>
    <t>08.08.2021</t>
  </si>
  <si>
    <t>La'dor шампунь для волос Keratin LPP Кератиновый pH 6.0, 530 мл</t>
  </si>
  <si>
    <t>611d05e303c378475e582155</t>
  </si>
  <si>
    <t>Manuoki трусики XXL (15+ кг), 36 шт.</t>
  </si>
  <si>
    <t>611d0bb273990172805ed198</t>
  </si>
  <si>
    <t>YokoSun трусики Premium L (9-14 кг) 44 шт., белый</t>
  </si>
  <si>
    <t>611d1581863e4e0c3feed1fa</t>
  </si>
  <si>
    <t>09.08.2021</t>
  </si>
  <si>
    <t>Goo.N трусики XL (12-20 кг) 38 шт.</t>
  </si>
  <si>
    <t>611d447c2af6cd6015f6ed11</t>
  </si>
  <si>
    <t>Enough Collagen Whitening Moisture Cream 3 in 1 Увлажняющий отбеливающий крем для лица с коллагеном 3 в 1, 50 мл</t>
  </si>
  <si>
    <t>611d48e97153b375f9d6b1ea</t>
  </si>
  <si>
    <t>Goo.N трусики XXL (13-25 кг) 28 шт.</t>
  </si>
  <si>
    <t>611d4e5df98801a9ba5b9a6a</t>
  </si>
  <si>
    <t>Vivienne Sabo Тушь для ресниц Cabaret Premiere, 01 черный</t>
  </si>
  <si>
    <t>611d4efb32da838eb0c7f2dd</t>
  </si>
  <si>
    <t>611d53285a39517afcc51ee9</t>
  </si>
  <si>
    <t>Гель для душа Biore Гладкость шелка, 480 мл</t>
  </si>
  <si>
    <t>611d54757153b3d982d6b0c5</t>
  </si>
  <si>
    <t>611d5440c3080f56242368cd</t>
  </si>
  <si>
    <t>611d6021dff13b65b082dca4</t>
  </si>
  <si>
    <t>Креатин Optimum Nutrition Creatine 2500 Caps (200 шт) без вкуса</t>
  </si>
  <si>
    <t>611cf3bf04e9433c604a6fe9</t>
  </si>
  <si>
    <t>611c10ccc3080fecc523681a</t>
  </si>
  <si>
    <t>Ароматизатор Aurami Жемчужины 01 Ванильное мороженое 100гр</t>
  </si>
  <si>
    <t>611c0b208927caad6b39a671</t>
  </si>
  <si>
    <t>Lion, Чистящее средство для плит LOOK, спрей, 400 мл</t>
  </si>
  <si>
    <t>611c256a3b317675582382dd</t>
  </si>
  <si>
    <t>YokoSun подгузники Premium L (9-13 кг) 54 шт.</t>
  </si>
  <si>
    <t>611c190fdbdc317f3c61062e</t>
  </si>
  <si>
    <t>YokoSun подгузники Premium NB (0-5 кг) 36 шт.</t>
  </si>
  <si>
    <t>611cb03c04e943e1924a7066</t>
  </si>
  <si>
    <t>611cf18f94d527173f8e9480</t>
  </si>
  <si>
    <t>YokoSun трусики Premium XL (12-20 кг) 38 шт., белый</t>
  </si>
  <si>
    <t>611bf75a7399015a795ed0f1</t>
  </si>
  <si>
    <t>ND Натуральное жидкое мыло для тела No added pure body soap, 550 мл</t>
  </si>
  <si>
    <t>611cbb583b3176538e2383d7</t>
  </si>
  <si>
    <t>Max Factor палетка для губ Lipfintity Designer Palette, оттенок 03 Nudes</t>
  </si>
  <si>
    <t>611ae740f4c0cb3cbe899480</t>
  </si>
  <si>
    <t>611adabbc5311b708de0f2b9</t>
  </si>
  <si>
    <t>YokoSun трусики Econom XL (12-20 кг), 76 шт.</t>
  </si>
  <si>
    <t>611d4718dff13b101082dca6</t>
  </si>
  <si>
    <t>Missha BB крем Perfect Cover, SPF 42, 20 мл, оттенок: 23 natural beige</t>
  </si>
  <si>
    <t>611b597a5a39517ca9bba9dc</t>
  </si>
  <si>
    <t>611a8392f78dba0df5fce81f</t>
  </si>
  <si>
    <t>Ёkitto трусики L (9-14 кг) 44 шт.</t>
  </si>
  <si>
    <t>611bbccc954f6b968f1bc899</t>
  </si>
  <si>
    <t>Merries подгузники L (9-14 кг), 54 шт.</t>
  </si>
  <si>
    <t>611ab69694d527019363a64a</t>
  </si>
  <si>
    <t>611c9ffa8927caee5539a6da</t>
  </si>
  <si>
    <t>Meine Liebe, Карандаш-пятновыводитель кислородный универсальный</t>
  </si>
  <si>
    <t>611a647e4f5c6e207f976742</t>
  </si>
  <si>
    <t>611a3a7f2af6cd231746b984</t>
  </si>
  <si>
    <t>KIOSHI трусики L (10-14 кг), 42 шт.</t>
  </si>
  <si>
    <t>611d54fa04e94351054a70a1</t>
  </si>
  <si>
    <t>07.07.2021</t>
  </si>
  <si>
    <t>Satisfyer Вибратор силиконовый Yummy Sunshine 22.5 см, желтый</t>
  </si>
  <si>
    <t>Возврат платежа покупателя</t>
  </si>
  <si>
    <t>611cb8c8c3080fb03a23694e</t>
  </si>
  <si>
    <t>Выплата расходов покупателю при возврате товара ненадлежащего качества</t>
  </si>
  <si>
    <t>611cb8ca863e4e5ff1c97e1e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</si>
</sst>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576025.0</v>
      </c>
    </row>
    <row r="4" spans="1:9" s="3" customFormat="1" x14ac:dyDescent="0.2" ht="16.0" customHeight="true">
      <c r="A4" s="3" t="s">
        <v>34</v>
      </c>
      <c r="B4" s="10" t="n">
        <v>53582.0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5.9522647E7</v>
      </c>
      <c r="B8" s="8" t="s">
        <v>51</v>
      </c>
      <c r="C8" s="8" t="n">
        <f>IF(false,"120921202", "120921202")</f>
      </c>
      <c r="D8" s="8" t="s">
        <v>52</v>
      </c>
      <c r="E8" s="8" t="n">
        <v>1.0</v>
      </c>
      <c r="F8" s="8" t="n">
        <v>1783.0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5.9225402E7</v>
      </c>
      <c r="B9" t="s" s="8">
        <v>56</v>
      </c>
      <c r="C9" t="n" s="8">
        <f>IF(false,"120921900", "120921900")</f>
      </c>
      <c r="D9" t="s" s="8">
        <v>57</v>
      </c>
      <c r="E9" t="n" s="8">
        <v>4.0</v>
      </c>
      <c r="F9" t="n" s="8">
        <v>1503.0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5.9352393E7</v>
      </c>
      <c r="B10" s="8" t="s">
        <v>56</v>
      </c>
      <c r="C10" s="8" t="n">
        <f>IF(false,"005-1514", "005-1514")</f>
      </c>
      <c r="D10" s="8" t="s">
        <v>59</v>
      </c>
      <c r="E10" s="8" t="n">
        <v>1.0</v>
      </c>
      <c r="F10" s="8" t="n">
        <v>129.0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5.9077515E7</v>
      </c>
      <c r="B11" t="s" s="8">
        <v>61</v>
      </c>
      <c r="C11" t="n" s="8">
        <f>IF(false,"120922955", "120922955")</f>
      </c>
      <c r="D11" t="s" s="8">
        <v>62</v>
      </c>
      <c r="E11" t="n" s="8">
        <v>1.0</v>
      </c>
      <c r="F11" t="n" s="8">
        <v>1644.0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5.9220314E7</v>
      </c>
      <c r="B12" t="s" s="8">
        <v>56</v>
      </c>
      <c r="C12" t="n" s="8">
        <f>IF(false,"005-1517", "005-1517")</f>
      </c>
      <c r="D12" t="s" s="8">
        <v>64</v>
      </c>
      <c r="E12" t="n" s="8">
        <v>1.0</v>
      </c>
      <c r="F12" t="n" s="8">
        <v>966.0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5.9006659E7</v>
      </c>
      <c r="B13" s="8" t="s">
        <v>66</v>
      </c>
      <c r="C13" s="8" t="n">
        <f>IF(false,"2152400397", "2152400397")</f>
      </c>
      <c r="D13" s="8" t="s">
        <v>67</v>
      </c>
      <c r="E13" s="8" t="n">
        <v>1.0</v>
      </c>
      <c r="F13" s="8" t="n">
        <v>572.0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5.9006039E7</v>
      </c>
      <c r="B14" s="8" t="s">
        <v>66</v>
      </c>
      <c r="C14" s="8" t="n">
        <f>IF(false,"120922997", "120922997")</f>
      </c>
      <c r="D14" s="8" t="s">
        <v>69</v>
      </c>
      <c r="E14" s="8" t="n">
        <v>2.0</v>
      </c>
      <c r="F14" s="8" t="n">
        <v>630.0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5.9091745E7</v>
      </c>
      <c r="B15" t="s" s="8">
        <v>61</v>
      </c>
      <c r="C15" t="n" s="8">
        <f>IF(false,"2152400576", "2152400576")</f>
      </c>
      <c r="D15" t="s" s="8">
        <v>71</v>
      </c>
      <c r="E15" t="n" s="8">
        <v>1.0</v>
      </c>
      <c r="F15" t="n" s="8">
        <v>365.0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5.9155924E7</v>
      </c>
      <c r="B16" t="s" s="8">
        <v>61</v>
      </c>
      <c r="C16" t="n" s="8">
        <f>IF(false,"2152400606", "2152400606")</f>
      </c>
      <c r="D16" t="s" s="8">
        <v>73</v>
      </c>
      <c r="E16" t="n" s="8">
        <v>1.0</v>
      </c>
      <c r="F16" s="8" t="n">
        <v>584.0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5.9356164E7</v>
      </c>
      <c r="B17" s="8" t="s">
        <v>56</v>
      </c>
      <c r="C17" s="8" t="n">
        <f>IF(false,"005-1514", "005-1514")</f>
      </c>
      <c r="D17" s="8" t="s">
        <v>59</v>
      </c>
      <c r="E17" s="8" t="n">
        <v>1.0</v>
      </c>
      <c r="F17" s="8" t="n">
        <v>966.0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5.9334322E7</v>
      </c>
      <c r="B18" t="s" s="8">
        <v>56</v>
      </c>
      <c r="C18" t="n" s="8">
        <f>IF(false,"005-1512", "005-1512")</f>
      </c>
      <c r="D18" t="s" s="8">
        <v>76</v>
      </c>
      <c r="E18" t="n" s="8">
        <v>2.0</v>
      </c>
      <c r="F18" t="n" s="8">
        <v>1420.0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5.8943481E7</v>
      </c>
      <c r="B19" s="8" t="s">
        <v>66</v>
      </c>
      <c r="C19" s="8" t="n">
        <f>IF(false,"120922763", "120922763")</f>
      </c>
      <c r="D19" s="8" t="s">
        <v>78</v>
      </c>
      <c r="E19" s="8" t="n">
        <v>1.0</v>
      </c>
      <c r="F19" s="8" t="n">
        <v>3314.0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5.8225324E7</v>
      </c>
      <c r="B20" s="8" t="s">
        <v>80</v>
      </c>
      <c r="C20" s="8" t="n">
        <f>IF(false,"120921202", "120921202")</f>
      </c>
      <c r="D20" s="8" t="s">
        <v>52</v>
      </c>
      <c r="E20" s="8" t="n">
        <v>1.0</v>
      </c>
      <c r="F20" s="8" t="n">
        <v>1349.0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5.9123299E7</v>
      </c>
      <c r="B21" t="s" s="8">
        <v>61</v>
      </c>
      <c r="C21" t="n" s="8">
        <f>IF(false,"120922873", "120922873")</f>
      </c>
      <c r="D21" t="s" s="8">
        <v>82</v>
      </c>
      <c r="E21" t="n" s="8">
        <v>1.0</v>
      </c>
      <c r="F21" t="n" s="8">
        <v>2399.0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5.8017329E7</v>
      </c>
      <c r="B22" t="s" s="8">
        <v>84</v>
      </c>
      <c r="C22" t="n" s="8">
        <f>IF(false,"120921408", "120921408")</f>
      </c>
      <c r="D22" t="s" s="8">
        <v>85</v>
      </c>
      <c r="E22" t="n" s="8">
        <v>1.0</v>
      </c>
      <c r="F22" s="8" t="n">
        <v>811.0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5.9180529E7</v>
      </c>
      <c r="B23" s="8" t="s">
        <v>56</v>
      </c>
      <c r="C23" s="8" t="n">
        <f>IF(false,"01-004117", "01-004117")</f>
      </c>
      <c r="D23" s="8" t="s">
        <v>87</v>
      </c>
      <c r="E23" s="8" t="n">
        <v>1.0</v>
      </c>
      <c r="F23" s="8" t="n">
        <v>979.0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5.9208069E7</v>
      </c>
      <c r="B24" t="s" s="8">
        <v>56</v>
      </c>
      <c r="C24" t="n" s="8">
        <f>IF(false,"120921995", "120921995")</f>
      </c>
      <c r="D24" t="s" s="8">
        <v>89</v>
      </c>
      <c r="E24" t="n" s="8">
        <v>4.0</v>
      </c>
      <c r="F24" t="n" s="8">
        <v>3528.0</v>
      </c>
      <c r="G24" t="s" s="8">
        <v>53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5.8196185E7</v>
      </c>
      <c r="B25" t="s" s="8">
        <v>91</v>
      </c>
      <c r="C25" t="n" s="8">
        <f>IF(false,"005-1519", "005-1519")</f>
      </c>
      <c r="D25" t="s" s="8">
        <v>92</v>
      </c>
      <c r="E25" t="n" s="8">
        <v>2.0</v>
      </c>
      <c r="F25" t="n" s="8">
        <v>2758.0</v>
      </c>
      <c r="G25" t="s" s="8">
        <v>53</v>
      </c>
      <c r="H25" t="s" s="8">
        <v>54</v>
      </c>
      <c r="I25" t="s" s="8">
        <v>93</v>
      </c>
    </row>
    <row r="26" ht="16.0" customHeight="true">
      <c r="A26" t="n" s="7">
        <v>5.9204294E7</v>
      </c>
      <c r="B26" t="s" s="8">
        <v>56</v>
      </c>
      <c r="C26" t="n" s="8">
        <f>IF(false,"120921875", "120921875")</f>
      </c>
      <c r="D26" t="s" s="8">
        <v>94</v>
      </c>
      <c r="E26" t="n" s="8">
        <v>1.0</v>
      </c>
      <c r="F26" t="n" s="8">
        <v>474.0</v>
      </c>
      <c r="G26" t="s" s="8">
        <v>53</v>
      </c>
      <c r="H26" t="s" s="8">
        <v>54</v>
      </c>
      <c r="I26" t="s" s="8">
        <v>95</v>
      </c>
    </row>
    <row r="27" ht="16.0" customHeight="true">
      <c r="A27" t="n" s="7">
        <v>5.8988295E7</v>
      </c>
      <c r="B27" t="s" s="8">
        <v>66</v>
      </c>
      <c r="C27" t="n" s="8">
        <f>IF(false,"005-1520", "005-1520")</f>
      </c>
      <c r="D27" t="s" s="8">
        <v>96</v>
      </c>
      <c r="E27" t="n" s="8">
        <v>1.0</v>
      </c>
      <c r="F27" t="n" s="8">
        <v>1379.0</v>
      </c>
      <c r="G27" t="s" s="8">
        <v>53</v>
      </c>
      <c r="H27" t="s" s="8">
        <v>54</v>
      </c>
      <c r="I27" t="s" s="8">
        <v>97</v>
      </c>
    </row>
    <row r="28" ht="16.0" customHeight="true">
      <c r="A28" t="n" s="7">
        <v>5.9193927E7</v>
      </c>
      <c r="B28" t="s" s="8">
        <v>56</v>
      </c>
      <c r="C28" t="n" s="8">
        <f>IF(false,"120922390", "120922390")</f>
      </c>
      <c r="D28" t="s" s="8">
        <v>98</v>
      </c>
      <c r="E28" t="n" s="8">
        <v>1.0</v>
      </c>
      <c r="F28" t="n" s="8">
        <v>405.0</v>
      </c>
      <c r="G28" t="s" s="8">
        <v>53</v>
      </c>
      <c r="H28" t="s" s="8">
        <v>54</v>
      </c>
      <c r="I28" t="s" s="8">
        <v>99</v>
      </c>
    </row>
    <row r="29" spans="1:9" s="1" customFormat="1" x14ac:dyDescent="0.2" ht="16.0" customHeight="true">
      <c r="A29" t="n" s="7">
        <v>5.8989151E7</v>
      </c>
      <c r="B29" t="s" s="8">
        <v>66</v>
      </c>
      <c r="C29" t="n" s="8">
        <f>IF(false,"120921202", "120921202")</f>
      </c>
      <c r="D29" t="s" s="8">
        <v>52</v>
      </c>
      <c r="E29" t="n" s="8">
        <v>1.0</v>
      </c>
      <c r="F29" t="n" s="8">
        <v>1679.0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5.8945462E7</v>
      </c>
      <c r="B30" t="s" s="8">
        <v>66</v>
      </c>
      <c r="C30" t="n" s="8">
        <f>IF(false,"01-004071", "01-004071")</f>
      </c>
      <c r="D30" t="s" s="8">
        <v>101</v>
      </c>
      <c r="E30" t="n" s="8">
        <v>1.0</v>
      </c>
      <c r="F30" t="n" s="8">
        <v>776.0</v>
      </c>
      <c r="G30" t="s" s="8">
        <v>53</v>
      </c>
      <c r="H30" t="s" s="8">
        <v>54</v>
      </c>
      <c r="I30" t="s" s="8">
        <v>102</v>
      </c>
    </row>
    <row r="31" ht="16.0" customHeight="true">
      <c r="A31" t="n" s="7">
        <v>5.8222231E7</v>
      </c>
      <c r="B31" t="s" s="8">
        <v>80</v>
      </c>
      <c r="C31" t="n" s="8">
        <f>IF(false,"005-1520", "005-1520")</f>
      </c>
      <c r="D31" t="s" s="8">
        <v>96</v>
      </c>
      <c r="E31" t="n" s="8">
        <v>1.0</v>
      </c>
      <c r="F31" t="n" s="8">
        <v>1379.0</v>
      </c>
      <c r="G31" t="s" s="8">
        <v>53</v>
      </c>
      <c r="H31" t="s" s="8">
        <v>54</v>
      </c>
      <c r="I31" t="s" s="8">
        <v>103</v>
      </c>
    </row>
    <row r="32" ht="16.0" customHeight="true">
      <c r="A32" t="n" s="7">
        <v>5.9295142E7</v>
      </c>
      <c r="B32" t="s" s="8">
        <v>56</v>
      </c>
      <c r="C32" t="n" s="8">
        <f>IF(false,"005-1514", "005-1514")</f>
      </c>
      <c r="D32" t="s" s="8">
        <v>59</v>
      </c>
      <c r="E32" t="n" s="8">
        <v>1.0</v>
      </c>
      <c r="F32" t="n" s="8">
        <v>966.0</v>
      </c>
      <c r="G32" t="s" s="8">
        <v>53</v>
      </c>
      <c r="H32" t="s" s="8">
        <v>54</v>
      </c>
      <c r="I32" t="s" s="8">
        <v>104</v>
      </c>
    </row>
    <row r="33" ht="16.0" customHeight="true">
      <c r="A33" t="n" s="7">
        <v>5.9613827E7</v>
      </c>
      <c r="B33" t="s" s="8">
        <v>54</v>
      </c>
      <c r="C33" t="n" s="8">
        <f>IF(false,"120923164", "120923164")</f>
      </c>
      <c r="D33" t="s" s="8">
        <v>105</v>
      </c>
      <c r="E33" t="n" s="8">
        <v>1.0</v>
      </c>
      <c r="F33" t="n" s="8">
        <v>2235.0</v>
      </c>
      <c r="G33" t="s" s="8">
        <v>53</v>
      </c>
      <c r="H33" t="s" s="8">
        <v>50</v>
      </c>
      <c r="I33" t="s" s="8">
        <v>106</v>
      </c>
    </row>
    <row r="34" ht="16.0" customHeight="true">
      <c r="A34" t="n" s="7">
        <v>5.9538198E7</v>
      </c>
      <c r="B34" t="s" s="8">
        <v>51</v>
      </c>
      <c r="C34" t="n" s="8">
        <f>IF(false,"005-1517", "005-1517")</f>
      </c>
      <c r="D34" t="s" s="8">
        <v>64</v>
      </c>
      <c r="E34" t="n" s="8">
        <v>1.0</v>
      </c>
      <c r="F34" t="n" s="8">
        <v>866.0</v>
      </c>
      <c r="G34" t="s" s="8">
        <v>53</v>
      </c>
      <c r="H34" t="s" s="8">
        <v>50</v>
      </c>
      <c r="I34" t="s" s="8">
        <v>107</v>
      </c>
    </row>
    <row r="35" ht="16.0" customHeight="true">
      <c r="A35" t="n" s="7">
        <v>5.9535175E7</v>
      </c>
      <c r="B35" t="s" s="8">
        <v>51</v>
      </c>
      <c r="C35" t="n" s="8">
        <f>IF(false,"120922991", "120922991")</f>
      </c>
      <c r="D35" t="s" s="8">
        <v>108</v>
      </c>
      <c r="E35" t="n" s="8">
        <v>1.0</v>
      </c>
      <c r="F35" t="n" s="8">
        <v>302.0</v>
      </c>
      <c r="G35" t="s" s="8">
        <v>53</v>
      </c>
      <c r="H35" t="s" s="8">
        <v>50</v>
      </c>
      <c r="I35" t="s" s="8">
        <v>109</v>
      </c>
    </row>
    <row r="36" ht="16.0" customHeight="true">
      <c r="A36" t="n" s="7">
        <v>5.9547323E7</v>
      </c>
      <c r="B36" t="s" s="8">
        <v>54</v>
      </c>
      <c r="C36" t="n" s="8">
        <f>IF(false,"002-939", "002-939")</f>
      </c>
      <c r="D36" t="s" s="8">
        <v>110</v>
      </c>
      <c r="E36" t="n" s="8">
        <v>1.0</v>
      </c>
      <c r="F36" t="n" s="8">
        <v>524.0</v>
      </c>
      <c r="G36" t="s" s="8">
        <v>53</v>
      </c>
      <c r="H36" t="s" s="8">
        <v>50</v>
      </c>
      <c r="I36" t="s" s="8">
        <v>111</v>
      </c>
    </row>
    <row r="37" ht="16.0" customHeight="true">
      <c r="A37" t="n" s="7">
        <v>5.9542473E7</v>
      </c>
      <c r="B37" t="s" s="8">
        <v>51</v>
      </c>
      <c r="C37" t="n" s="8">
        <f>IF(false,"120921899", "120921899")</f>
      </c>
      <c r="D37" t="s" s="8">
        <v>112</v>
      </c>
      <c r="E37" t="n" s="8">
        <v>1.0</v>
      </c>
      <c r="F37" t="n" s="8">
        <v>1238.0</v>
      </c>
      <c r="G37" t="s" s="8">
        <v>53</v>
      </c>
      <c r="H37" t="s" s="8">
        <v>50</v>
      </c>
      <c r="I37" t="s" s="8">
        <v>113</v>
      </c>
    </row>
    <row r="38" ht="16.0" customHeight="true">
      <c r="A38" t="n" s="7">
        <v>5.9573003E7</v>
      </c>
      <c r="B38" t="s" s="8">
        <v>54</v>
      </c>
      <c r="C38" t="n" s="8">
        <f>IF(false,"120921902", "120921902")</f>
      </c>
      <c r="D38" t="s" s="8">
        <v>114</v>
      </c>
      <c r="E38" t="n" s="8">
        <v>3.0</v>
      </c>
      <c r="F38" t="n" s="8">
        <v>1485.0</v>
      </c>
      <c r="G38" t="s" s="8">
        <v>53</v>
      </c>
      <c r="H38" t="s" s="8">
        <v>50</v>
      </c>
      <c r="I38" t="s" s="8">
        <v>115</v>
      </c>
    </row>
    <row r="39" ht="16.0" customHeight="true">
      <c r="A39" t="n" s="7">
        <v>5.9612721E7</v>
      </c>
      <c r="B39" t="s" s="8">
        <v>54</v>
      </c>
      <c r="C39" t="n" s="8">
        <f>IF(false,"01-004071", "01-004071")</f>
      </c>
      <c r="D39" t="s" s="8">
        <v>101</v>
      </c>
      <c r="E39" t="n" s="8">
        <v>1.0</v>
      </c>
      <c r="F39" t="n" s="8">
        <v>776.0</v>
      </c>
      <c r="G39" t="s" s="8">
        <v>53</v>
      </c>
      <c r="H39" t="s" s="8">
        <v>50</v>
      </c>
      <c r="I39" t="s" s="8">
        <v>116</v>
      </c>
    </row>
    <row r="40" ht="16.0" customHeight="true">
      <c r="A40" t="n" s="7">
        <v>5.9524263E7</v>
      </c>
      <c r="B40" t="s" s="8">
        <v>51</v>
      </c>
      <c r="C40" t="n" s="8">
        <f>IF(false,"120921901", "120921901")</f>
      </c>
      <c r="D40" t="s" s="8">
        <v>117</v>
      </c>
      <c r="E40" t="n" s="8">
        <v>1.0</v>
      </c>
      <c r="F40" t="n" s="8">
        <v>1238.0</v>
      </c>
      <c r="G40" t="s" s="8">
        <v>53</v>
      </c>
      <c r="H40" t="s" s="8">
        <v>50</v>
      </c>
      <c r="I40" t="s" s="8">
        <v>118</v>
      </c>
    </row>
    <row r="41" ht="16.0" customHeight="true">
      <c r="A41" t="n" s="7">
        <v>5.9579458E7</v>
      </c>
      <c r="B41" t="s" s="8">
        <v>54</v>
      </c>
      <c r="C41" t="n" s="8">
        <f>IF(false,"120923011", "120923011")</f>
      </c>
      <c r="D41" t="s" s="8">
        <v>119</v>
      </c>
      <c r="E41" t="n" s="8">
        <v>1.0</v>
      </c>
      <c r="F41" t="n" s="8">
        <v>747.0</v>
      </c>
      <c r="G41" t="s" s="8">
        <v>53</v>
      </c>
      <c r="H41" t="s" s="8">
        <v>50</v>
      </c>
      <c r="I41" t="s" s="8">
        <v>120</v>
      </c>
    </row>
    <row r="42" ht="16.0" customHeight="true">
      <c r="A42" t="n" s="7">
        <v>5.936796E7</v>
      </c>
      <c r="B42" t="s" s="8">
        <v>51</v>
      </c>
      <c r="C42" t="n" s="8">
        <f>IF(false,"120922227", "120922227")</f>
      </c>
      <c r="D42" t="s" s="8">
        <v>121</v>
      </c>
      <c r="E42" t="n" s="8">
        <v>1.0</v>
      </c>
      <c r="F42" t="n" s="8">
        <v>1049.0</v>
      </c>
      <c r="G42" t="s" s="8">
        <v>53</v>
      </c>
      <c r="H42" t="s" s="8">
        <v>50</v>
      </c>
      <c r="I42" t="s" s="8">
        <v>122</v>
      </c>
    </row>
    <row r="43" ht="16.0" customHeight="true">
      <c r="A43" t="n" s="7">
        <v>5.9365348E7</v>
      </c>
      <c r="B43" t="s" s="8">
        <v>51</v>
      </c>
      <c r="C43" t="n" s="8">
        <f>IF(false,"005-1517", "005-1517")</f>
      </c>
      <c r="D43" t="s" s="8">
        <v>64</v>
      </c>
      <c r="E43" t="n" s="8">
        <v>3.0</v>
      </c>
      <c r="F43" t="n" s="8">
        <v>2796.0</v>
      </c>
      <c r="G43" t="s" s="8">
        <v>53</v>
      </c>
      <c r="H43" t="s" s="8">
        <v>50</v>
      </c>
      <c r="I43" t="s" s="8">
        <v>123</v>
      </c>
    </row>
    <row r="44" ht="16.0" customHeight="true">
      <c r="A44" t="n" s="7">
        <v>5.9664642E7</v>
      </c>
      <c r="B44" t="s" s="8">
        <v>54</v>
      </c>
      <c r="C44" t="n" s="8">
        <f>IF(false,"2152400503", "2152400503")</f>
      </c>
      <c r="D44" t="s" s="8">
        <v>124</v>
      </c>
      <c r="E44" t="n" s="8">
        <v>1.0</v>
      </c>
      <c r="F44" t="n" s="8">
        <v>1283.0</v>
      </c>
      <c r="G44" t="s" s="8">
        <v>53</v>
      </c>
      <c r="H44" t="s" s="8">
        <v>50</v>
      </c>
      <c r="I44" t="s" s="8">
        <v>125</v>
      </c>
    </row>
    <row r="45" ht="16.0" customHeight="true">
      <c r="A45" t="n" s="7">
        <v>5.9387974E7</v>
      </c>
      <c r="B45" t="s" s="8">
        <v>51</v>
      </c>
      <c r="C45" t="n" s="8">
        <f>IF(false,"120921947", "120921947")</f>
      </c>
      <c r="D45" t="s" s="8">
        <v>126</v>
      </c>
      <c r="E45" t="n" s="8">
        <v>1.0</v>
      </c>
      <c r="F45" t="n" s="8">
        <v>638.0</v>
      </c>
      <c r="G45" t="s" s="8">
        <v>53</v>
      </c>
      <c r="H45" t="s" s="8">
        <v>50</v>
      </c>
      <c r="I45" t="s" s="8">
        <v>127</v>
      </c>
    </row>
    <row r="46" ht="16.0" customHeight="true">
      <c r="A46" t="n" s="7">
        <v>5.9315192E7</v>
      </c>
      <c r="B46" t="s" s="8">
        <v>56</v>
      </c>
      <c r="C46" t="n" s="8">
        <f>IF(false,"005-1512", "005-1512")</f>
      </c>
      <c r="D46" t="s" s="8">
        <v>76</v>
      </c>
      <c r="E46" t="n" s="8">
        <v>1.0</v>
      </c>
      <c r="F46" t="n" s="8">
        <v>908.0</v>
      </c>
      <c r="G46" t="s" s="8">
        <v>53</v>
      </c>
      <c r="H46" t="s" s="8">
        <v>50</v>
      </c>
      <c r="I46" t="s" s="8">
        <v>128</v>
      </c>
    </row>
    <row r="47" ht="16.0" customHeight="true">
      <c r="A47" t="n" s="7">
        <v>5.945259E7</v>
      </c>
      <c r="B47" t="s" s="8">
        <v>51</v>
      </c>
      <c r="C47" t="n" s="8">
        <f>IF(false,"120921544", "120921544")</f>
      </c>
      <c r="D47" t="s" s="8">
        <v>129</v>
      </c>
      <c r="E47" t="n" s="8">
        <v>1.0</v>
      </c>
      <c r="F47" t="n" s="8">
        <v>824.0</v>
      </c>
      <c r="G47" t="s" s="8">
        <v>53</v>
      </c>
      <c r="H47" t="s" s="8">
        <v>50</v>
      </c>
      <c r="I47" t="s" s="8">
        <v>130</v>
      </c>
    </row>
    <row r="48" ht="16.0" customHeight="true">
      <c r="A48" t="n" s="7">
        <v>5.9346228E7</v>
      </c>
      <c r="B48" t="s" s="8">
        <v>56</v>
      </c>
      <c r="C48" t="n" s="8">
        <f>IF(false,"003-315", "003-315")</f>
      </c>
      <c r="D48" t="s" s="8">
        <v>131</v>
      </c>
      <c r="E48" t="n" s="8">
        <v>3.0</v>
      </c>
      <c r="F48" t="n" s="8">
        <v>3147.0</v>
      </c>
      <c r="G48" t="s" s="8">
        <v>53</v>
      </c>
      <c r="H48" t="s" s="8">
        <v>50</v>
      </c>
      <c r="I48" t="s" s="8">
        <v>132</v>
      </c>
    </row>
    <row r="49" ht="16.0" customHeight="true">
      <c r="A49" t="n" s="7">
        <v>5.9565061E7</v>
      </c>
      <c r="B49" t="s" s="8">
        <v>54</v>
      </c>
      <c r="C49" t="n" s="8">
        <f>IF(false,"005-1514", "005-1514")</f>
      </c>
      <c r="D49" t="s" s="8">
        <v>59</v>
      </c>
      <c r="E49" t="n" s="8">
        <v>1.0</v>
      </c>
      <c r="F49" t="n" s="8">
        <v>966.0</v>
      </c>
      <c r="G49" t="s" s="8">
        <v>53</v>
      </c>
      <c r="H49" t="s" s="8">
        <v>50</v>
      </c>
      <c r="I49" t="s" s="8">
        <v>133</v>
      </c>
    </row>
    <row r="50" ht="16.0" customHeight="true">
      <c r="A50" t="n" s="7">
        <v>5.9285902E7</v>
      </c>
      <c r="B50" t="s" s="8">
        <v>56</v>
      </c>
      <c r="C50" t="n" s="8">
        <f>IF(false,"005-1246", "005-1246")</f>
      </c>
      <c r="D50" t="s" s="8">
        <v>134</v>
      </c>
      <c r="E50" t="n" s="8">
        <v>1.0</v>
      </c>
      <c r="F50" t="n" s="8">
        <v>276.0</v>
      </c>
      <c r="G50" t="s" s="8">
        <v>53</v>
      </c>
      <c r="H50" t="s" s="8">
        <v>50</v>
      </c>
      <c r="I50" t="s" s="8">
        <v>135</v>
      </c>
    </row>
    <row r="51" ht="16.0" customHeight="true">
      <c r="A51" t="n" s="7">
        <v>5.9222551E7</v>
      </c>
      <c r="B51" t="s" s="8">
        <v>56</v>
      </c>
      <c r="C51" t="n" s="8">
        <f>IF(false,"120921544", "120921544")</f>
      </c>
      <c r="D51" t="s" s="8">
        <v>129</v>
      </c>
      <c r="E51" t="n" s="8">
        <v>1.0</v>
      </c>
      <c r="F51" t="n" s="8">
        <v>899.0</v>
      </c>
      <c r="G51" t="s" s="8">
        <v>53</v>
      </c>
      <c r="H51" t="s" s="8">
        <v>50</v>
      </c>
      <c r="I51" t="s" s="8">
        <v>136</v>
      </c>
    </row>
    <row r="52" ht="16.0" customHeight="true">
      <c r="A52" t="n" s="7">
        <v>5.9671486E7</v>
      </c>
      <c r="B52" t="s" s="8">
        <v>54</v>
      </c>
      <c r="C52" t="n" s="8">
        <f>IF(false,"120923144", "120923144")</f>
      </c>
      <c r="D52" t="s" s="8">
        <v>137</v>
      </c>
      <c r="E52" t="n" s="8">
        <v>1.0</v>
      </c>
      <c r="F52" t="n" s="8">
        <v>799.0</v>
      </c>
      <c r="G52" t="s" s="8">
        <v>53</v>
      </c>
      <c r="H52" t="s" s="8">
        <v>50</v>
      </c>
      <c r="I52" t="s" s="8">
        <v>138</v>
      </c>
    </row>
    <row r="53" ht="16.0" customHeight="true"/>
    <row r="54" ht="16.0" customHeight="true">
      <c r="A54" t="s" s="1">
        <v>37</v>
      </c>
      <c r="B54" s="1"/>
      <c r="C54" s="1"/>
      <c r="D54" s="1"/>
      <c r="E54" s="1"/>
      <c r="F54" t="n" s="8">
        <v>55754.0</v>
      </c>
      <c r="G54" s="2"/>
    </row>
    <row r="55" ht="16.0" customHeight="true"/>
    <row r="56" ht="16.0" customHeight="true">
      <c r="A56" t="s" s="1">
        <v>36</v>
      </c>
    </row>
    <row r="57" ht="34.0" customHeight="true">
      <c r="A57" t="s" s="9">
        <v>38</v>
      </c>
      <c r="B57" t="s" s="9">
        <v>0</v>
      </c>
      <c r="C57" t="s" s="9">
        <v>43</v>
      </c>
      <c r="D57" t="s" s="9">
        <v>1</v>
      </c>
      <c r="E57" t="s" s="9">
        <v>2</v>
      </c>
      <c r="F57" t="s" s="9">
        <v>39</v>
      </c>
      <c r="G57" t="s" s="9">
        <v>5</v>
      </c>
      <c r="H57" t="s" s="9">
        <v>3</v>
      </c>
      <c r="I57" t="s" s="9">
        <v>4</v>
      </c>
    </row>
    <row r="58" ht="16.0" customHeight="true">
      <c r="A58" t="n" s="8">
        <v>5.3817722E7</v>
      </c>
      <c r="B58" t="s" s="8">
        <v>139</v>
      </c>
      <c r="C58" t="n" s="8">
        <f>IF(false,"120922941", "120922941")</f>
      </c>
      <c r="D58" t="s" s="8">
        <v>140</v>
      </c>
      <c r="E58" t="n" s="8">
        <v>1.0</v>
      </c>
      <c r="F58" t="n" s="8">
        <v>-1851.0</v>
      </c>
      <c r="G58" t="s" s="8">
        <v>141</v>
      </c>
      <c r="H58" t="s" s="8">
        <v>54</v>
      </c>
      <c r="I58" t="s" s="8">
        <v>142</v>
      </c>
    </row>
    <row r="59" ht="16.0" customHeight="true">
      <c r="A59" t="n" s="8">
        <v>5.3817722E7</v>
      </c>
      <c r="B59" t="s" s="8">
        <v>139</v>
      </c>
      <c r="C59" t="n" s="8">
        <f>IF(false,"120922941", "120922941")</f>
      </c>
      <c r="D59" t="s" s="8">
        <v>140</v>
      </c>
      <c r="E59" t="n" s="8">
        <v>1.0</v>
      </c>
      <c r="F59" t="n" s="8">
        <v>-321.0</v>
      </c>
      <c r="G59" t="s" s="8">
        <v>143</v>
      </c>
      <c r="H59" t="s" s="8">
        <v>54</v>
      </c>
      <c r="I59" t="s" s="8">
        <v>144</v>
      </c>
    </row>
    <row r="60" ht="16.0" customHeight="true"/>
    <row r="61" ht="16.0" customHeight="true">
      <c r="A61" t="s" s="1">
        <v>37</v>
      </c>
      <c r="F61" t="n" s="8">
        <v>-2172.0</v>
      </c>
      <c r="G61" s="2"/>
      <c r="H61" s="0"/>
      <c r="I61" s="0"/>
    </row>
    <row r="62" ht="16.0" customHeight="true">
      <c r="A62" s="1"/>
      <c r="B62" s="1"/>
      <c r="C62" s="1"/>
      <c r="D62" s="1"/>
      <c r="E62" s="1"/>
      <c r="F62" s="1"/>
      <c r="G62" s="1"/>
      <c r="H62" s="1"/>
      <c r="I62" s="1"/>
    </row>
    <row r="63" ht="16.0" customHeight="true">
      <c r="A63" t="s" s="1">
        <v>40</v>
      </c>
    </row>
    <row r="64" ht="34.0" customHeight="true">
      <c r="A64" t="s" s="9">
        <v>47</v>
      </c>
      <c r="B64" t="s" s="9">
        <v>48</v>
      </c>
      <c r="C64" s="9"/>
      <c r="D64" s="9"/>
      <c r="E64" s="9"/>
      <c r="F64" t="s" s="9">
        <v>39</v>
      </c>
      <c r="G64" t="s" s="9">
        <v>5</v>
      </c>
      <c r="H64" t="s" s="9">
        <v>3</v>
      </c>
      <c r="I64" t="s" s="9">
        <v>4</v>
      </c>
    </row>
    <row r="65" ht="16.0" customHeight="true"/>
    <row r="66" ht="16.0" customHeight="true">
      <c r="A66" t="s" s="1">
        <v>37</v>
      </c>
      <c r="F66" t="n" s="8">
        <v>0.0</v>
      </c>
      <c r="G66" s="2"/>
      <c r="H66" s="0"/>
      <c r="I66" s="0"/>
    </row>
    <row r="67" ht="16.0" customHeight="true">
      <c r="A67" s="1"/>
      <c r="B67" s="1"/>
      <c r="C67" s="1"/>
      <c r="D67" s="1"/>
      <c r="E67" s="1"/>
      <c r="F67" s="1"/>
      <c r="G67" s="1"/>
      <c r="H67" s="1"/>
      <c r="I6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