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<sst xmlns="http://schemas.openxmlformats.org/spreadsheetml/2006/main" count="682" uniqueCount="151">
  <si>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</si>
  <si>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</si>
  <si>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</si>
  <si>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</si>
  <si>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</si>
  <si>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</si>
  <si>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</si>
  <si>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</si>
  <si>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</si>
  <si>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</si>
  <si>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</si>
  <si>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</si>
  <si>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</si>
  <si>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</si>
  <si>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</si>
  <si>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</si>
  <si>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</si>
  <si>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</si>
  <si>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</si>
  <si>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</si>
  <si>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</si>
  <si>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</si>
  <si>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</si>
  <si>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</si>
  <si>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</si>
  <si>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</si>
  <si>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</si>
  <si>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</si>
  <si>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</si>
  <si>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</si>
  <si>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</si>
  <si>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</si>
  <si>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</si>
  <si>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</si>
  <si>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</si>
  <si>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</si>
  <si>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</si>
  <si>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</si>
  <si>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</si>
  <si>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</si>
  <si>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</si>
  <si>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</si>
  <si>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</si>
  <si>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</si>
  <si>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</si>
  <si>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</si>
  <si>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</si>
  <si>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</si>
  <si>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</si>
  <si>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</si>
  <si>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01.07.2021</t>
  </si>
  <si>
    <t>28.06.2021</t>
  </si>
  <si>
    <t>Joonies трусики Premium Soft L (9-14 кг), 44 шт.</t>
  </si>
  <si>
    <t>Платёж за скидку маркетплейса</t>
  </si>
  <si>
    <t>30.06.2021</t>
  </si>
  <si>
    <t>60dbef0afbacea66e9c00126</t>
  </si>
  <si>
    <t>27.06.2021</t>
  </si>
  <si>
    <t>Смесь Kabrita 3 GOLD для комфортного пищеварения, старше 12 месяцев, 800 г</t>
  </si>
  <si>
    <t>Платёж за скидку по бонусам СберСпасибо</t>
  </si>
  <si>
    <t>60d8ce9f4f5c6e10e6f0f2eb</t>
  </si>
  <si>
    <t>Платёж за скидку по баллам Яндекс.Плюса</t>
  </si>
  <si>
    <t>60d8db2cc3080fdcaab4cf02</t>
  </si>
  <si>
    <t>24.06.2021</t>
  </si>
  <si>
    <t>Смесь Kabrita 2 GOLD для комфортного пищеварения, 6-12 месяцев, 800 г</t>
  </si>
  <si>
    <t>60dbf22699d6ef449f0d591c</t>
  </si>
  <si>
    <t>26.06.2021</t>
  </si>
  <si>
    <t>Pigeon Ножницы 15122 белый</t>
  </si>
  <si>
    <t>60dbf238bed21e028e9342da</t>
  </si>
  <si>
    <t>Missha Pure Source Pocket Pack Aloe ночная маска с Алоэ, 10 мл</t>
  </si>
  <si>
    <t>60d89f4104e94315c46721dd</t>
  </si>
  <si>
    <t>60d70afd792ab1121f74ad5b</t>
  </si>
  <si>
    <t>Pigeon Бутылочка Перистальтик Плюс с широким горлом PP, 240 мл, с 3 месяцев, бесцветный</t>
  </si>
  <si>
    <t>60dc0154dff13b1341c28ce4</t>
  </si>
  <si>
    <t>60d83ec72af6cd316862d020</t>
  </si>
  <si>
    <t>60dc02aedbdc31f0c399cbb5</t>
  </si>
  <si>
    <t>60da35a0b9f8ed1856b4b687</t>
  </si>
  <si>
    <t>29.06.2021</t>
  </si>
  <si>
    <t>Гель для душа Biore Бодрящий цитрус, 480 мл</t>
  </si>
  <si>
    <t>60db6a8a03c378698904c37b</t>
  </si>
  <si>
    <t>Гель для стирки Kao Attack Bio EX, 0.77 кг, дой-пак</t>
  </si>
  <si>
    <t>60dc2cabf988011e90ec9325</t>
  </si>
  <si>
    <t>Satisfyer Стимулятор Pro2 Air Pulse (Next Gen), белый/розовый</t>
  </si>
  <si>
    <t>60d6e82c863e4e734b62a748</t>
  </si>
  <si>
    <t>Набор Esthetic House CP-1 Intense nourishing v2.0, шампунь, 500 мл и кондиционер, 500 мл</t>
  </si>
  <si>
    <t>60db690494d52704b02a49f6</t>
  </si>
  <si>
    <t>Laneige Увлажняющая ночная маска с ароматом лаванды Water Sleeping Mask Lavande 15 мл</t>
  </si>
  <si>
    <t>60dc3a9e04e94316bcacfc94</t>
  </si>
  <si>
    <t>Vivienne Sabo Тушь для ресниц Cabaret Waterproof, black</t>
  </si>
  <si>
    <t>60dc41ea3b3176541789ac8e</t>
  </si>
  <si>
    <t>YokoSun трусики Eco XL (12-20 кг), 38 шт.</t>
  </si>
  <si>
    <t>60dc516c8927caece89da777</t>
  </si>
  <si>
    <t>Joonies трусики Comfort XL (12-17 кг), 38 шт., 3 уп.</t>
  </si>
  <si>
    <t>60dc58776a86437a9599f9a7</t>
  </si>
  <si>
    <t>Протеин Optimum Nutrition 100% Whey Gold Standard (819-943 г) французский ванильный крем</t>
  </si>
  <si>
    <t>60d712b73620c2511b44a6c1</t>
  </si>
  <si>
    <t>YokoSun подгузники Premium M (5-10 кг) 62 шт.</t>
  </si>
  <si>
    <t>60dc5c104f5c6e4822b20b88</t>
  </si>
  <si>
    <t>YokoSun подгузники L (9-13 кг), 54 шт.</t>
  </si>
  <si>
    <t>60dc63c2c5311b328ddb1967</t>
  </si>
  <si>
    <t>Joonies трусики Premium Soft XL (12-17 кг), 38 шт.</t>
  </si>
  <si>
    <t>60d727d432da830b80086e23</t>
  </si>
  <si>
    <t>60d72825dbdc31c8f51fb631</t>
  </si>
  <si>
    <t>Трубка газоотводная Windi для новорожденных, 10 шт.</t>
  </si>
  <si>
    <t>60dc76f832da83887514aee9</t>
  </si>
  <si>
    <t>TONY MOLY пенка для умывания с экстрактом ацеролы, 180 мл</t>
  </si>
  <si>
    <t>60dabd1f03c3780c346ae9b9</t>
  </si>
  <si>
    <t>Гель для душа Holika Holika с алоэ вера Aloe 92% Shower Gel, 250 мл</t>
  </si>
  <si>
    <t>60dcaa8df78dba5b05bc770f</t>
  </si>
  <si>
    <t>60dcaad37153b314bad58b77</t>
  </si>
  <si>
    <t>60dcb106dbdc31f2b599cbbe</t>
  </si>
  <si>
    <t>Lion Средство для выведения пятен Fight, 425 мл</t>
  </si>
  <si>
    <t>60dcb90a20d51d6121cb0bdf</t>
  </si>
  <si>
    <t>60dcc59032da8303b814aeef</t>
  </si>
  <si>
    <t>21.06.2021</t>
  </si>
  <si>
    <t>YokoSun трусики Premium XL (12-20 кг) 38 шт.</t>
  </si>
  <si>
    <t>60dccda00fe99568166e9e3d</t>
  </si>
  <si>
    <t>Goo.N подгузники S (4-8 кг), 84 шт.</t>
  </si>
  <si>
    <t>60dcced1863e4e0131fdab15</t>
  </si>
  <si>
    <t>Joonies подгузники Premium Soft L (9-14 кг), 42 шт.</t>
  </si>
  <si>
    <t>60dcd1227153b33bdcd58b6b</t>
  </si>
  <si>
    <t>60dce7665a3951816b4c698c</t>
  </si>
  <si>
    <t>60dc46b5c3080ffa2db4ce6c</t>
  </si>
  <si>
    <t>YokoSun подгузники M (5-10 кг), 62 шт.</t>
  </si>
  <si>
    <t>60dced555a3951def34c698a</t>
  </si>
  <si>
    <t>60dcf09cc5311b6430db196d</t>
  </si>
  <si>
    <t>60dcf0d399d6ef73230d5918</t>
  </si>
  <si>
    <t>60dcf28f6a86430a8299f9aa</t>
  </si>
  <si>
    <t>60daa60b73990176c082940e</t>
  </si>
  <si>
    <t>60dcf9e6f4c0cb154cdb6e89</t>
  </si>
  <si>
    <t>60da207d863e4e335062a730</t>
  </si>
  <si>
    <t>Deoproce шампунь Black garlic Intensive energy с экстрактом черного чеснока, 200 мл</t>
  </si>
  <si>
    <t>60db7bca2af6cd1185e74874</t>
  </si>
  <si>
    <t>60dd02ec32da83d00314aee8</t>
  </si>
  <si>
    <t>Satisfyer Стимулятор Curvy 2+, белый</t>
  </si>
  <si>
    <t>60dd0b1594d5276b597de640</t>
  </si>
  <si>
    <t>60dd0c113b31767db989ac8b</t>
  </si>
  <si>
    <t>Satisfyer Вибромассажер из силикона с вакуумно-волновой клиторальной стимуляцией Pro G-Spot Rabbit 22 см, белый</t>
  </si>
  <si>
    <t>60d7d375c5311b0cd8700262</t>
  </si>
  <si>
    <t>Bubchen Шампунь для младенцев, 200 мл</t>
  </si>
  <si>
    <t>60db756fdbdc31949188c6d6</t>
  </si>
  <si>
    <t>Deoproce гель Hyaluronic Cooling, SPF 50, 50 г, 1 шт</t>
  </si>
  <si>
    <t>60d980898927ca1a3dfdcbb1</t>
  </si>
  <si>
    <t>Bourjois Консилер 123 Perfect Color Correcting Stick, оттенок зеленый/персиковый/фиолетовый</t>
  </si>
  <si>
    <t>60dd3475863e4e2004fdab16</t>
  </si>
  <si>
    <t>60dd37809066f403c91538cb</t>
  </si>
  <si>
    <t>60dd37b9c3080fb288a0c995</t>
  </si>
  <si>
    <t>Возврат платежа за скидку по бонусам СберСпасибо</t>
  </si>
  <si>
    <t>60dc8c51954f6b0e538e9d5e</t>
  </si>
  <si>
    <t>22.06.2021</t>
  </si>
  <si>
    <t>YokoSun трусики Eco L (9-14 кг), 44 шт.</t>
  </si>
  <si>
    <t>60dd2f4fdbdc31095e88c66b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</si>
</sst>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583120.0</v>
      </c>
    </row>
    <row r="4" spans="1:9" s="3" customFormat="1" x14ac:dyDescent="0.2" ht="16.0" customHeight="true">
      <c r="A4" s="3" t="s">
        <v>34</v>
      </c>
      <c r="B4" s="10" t="n">
        <v>25905.0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5.2560918E7</v>
      </c>
      <c r="B8" s="8" t="s">
        <v>51</v>
      </c>
      <c r="C8" s="8" t="n">
        <f>IF(false,"01-003884", "01-003884")</f>
      </c>
      <c r="D8" s="8" t="s">
        <v>52</v>
      </c>
      <c r="E8" s="8" t="n">
        <v>1.0</v>
      </c>
      <c r="F8" s="8" t="n">
        <v>100.0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5.2526828E7</v>
      </c>
      <c r="B9" t="s" s="8">
        <v>56</v>
      </c>
      <c r="C9" t="n" s="8">
        <f>IF(false,"120921202", "120921202")</f>
      </c>
      <c r="D9" t="s" s="8">
        <v>57</v>
      </c>
      <c r="E9" t="n" s="8">
        <v>1.0</v>
      </c>
      <c r="F9" t="n" s="8">
        <v>627.0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5.2533566E7</v>
      </c>
      <c r="B10" s="8" t="s">
        <v>56</v>
      </c>
      <c r="C10" s="8" t="n">
        <f>IF(false,"120921202", "120921202")</f>
      </c>
      <c r="D10" s="8" t="s">
        <v>57</v>
      </c>
      <c r="E10" s="8" t="n">
        <v>2.0</v>
      </c>
      <c r="F10" s="8" t="n">
        <v>281.0</v>
      </c>
      <c r="G10" s="8" t="s">
        <v>60</v>
      </c>
      <c r="H10" t="s" s="8">
        <v>54</v>
      </c>
      <c r="I10" t="s" s="8">
        <v>61</v>
      </c>
    </row>
    <row r="11" ht="16.0" customHeight="true">
      <c r="A11" t="n" s="7">
        <v>5.2154261E7</v>
      </c>
      <c r="B11" t="s" s="8">
        <v>62</v>
      </c>
      <c r="C11" t="n" s="8">
        <f>IF(false,"120921201", "120921201")</f>
      </c>
      <c r="D11" t="s" s="8">
        <v>63</v>
      </c>
      <c r="E11" t="n" s="8">
        <v>3.0</v>
      </c>
      <c r="F11" t="n" s="8">
        <v>1002.0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5.2347539E7</v>
      </c>
      <c r="B12" t="s" s="8">
        <v>65</v>
      </c>
      <c r="C12" t="n" s="8">
        <f>IF(false,"005-1273", "005-1273")</f>
      </c>
      <c r="D12" t="s" s="8">
        <v>66</v>
      </c>
      <c r="E12" t="n" s="8">
        <v>1.0</v>
      </c>
      <c r="F12" t="n" s="8">
        <v>169.0</v>
      </c>
      <c r="G12" t="s" s="8">
        <v>53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5.2503069E7</v>
      </c>
      <c r="B13" s="8" t="s">
        <v>56</v>
      </c>
      <c r="C13" s="8" t="n">
        <f>IF(false,"120921948", "120921948")</f>
      </c>
      <c r="D13" s="8" t="s">
        <v>68</v>
      </c>
      <c r="E13" s="8" t="n">
        <v>1.0</v>
      </c>
      <c r="F13" s="8" t="n">
        <v>275.0</v>
      </c>
      <c r="G13" s="8" t="s">
        <v>58</v>
      </c>
      <c r="H13" s="8" t="s">
        <v>54</v>
      </c>
      <c r="I13" s="8" t="s">
        <v>69</v>
      </c>
    </row>
    <row r="14" spans="1:9" x14ac:dyDescent="0.2" ht="16.0" customHeight="true">
      <c r="A14" s="7" t="n">
        <v>5.2347539E7</v>
      </c>
      <c r="B14" s="8" t="s">
        <v>65</v>
      </c>
      <c r="C14" s="8" t="n">
        <f>IF(false,"005-1273", "005-1273")</f>
      </c>
      <c r="D14" s="8" t="s">
        <v>66</v>
      </c>
      <c r="E14" s="8" t="n">
        <v>1.0</v>
      </c>
      <c r="F14" s="8" t="n">
        <v>329.0</v>
      </c>
      <c r="G14" s="8" t="s">
        <v>58</v>
      </c>
      <c r="H14" s="8" t="s">
        <v>54</v>
      </c>
      <c r="I14" s="8" t="s">
        <v>70</v>
      </c>
    </row>
    <row r="15" ht="16.0" customHeight="true">
      <c r="A15" t="n" s="7">
        <v>5.244883E7</v>
      </c>
      <c r="B15" t="s" s="8">
        <v>56</v>
      </c>
      <c r="C15" t="n" s="8">
        <f>IF(false,"005-1254", "005-1254")</f>
      </c>
      <c r="D15" t="s" s="8">
        <v>71</v>
      </c>
      <c r="E15" t="n" s="8">
        <v>1.0</v>
      </c>
      <c r="F15" t="n" s="8">
        <v>215.0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5.244883E7</v>
      </c>
      <c r="B16" t="s" s="8">
        <v>56</v>
      </c>
      <c r="C16" t="n" s="8">
        <f>IF(false,"005-1254", "005-1254")</f>
      </c>
      <c r="D16" t="s" s="8">
        <v>71</v>
      </c>
      <c r="E16" t="n" s="8">
        <v>1.0</v>
      </c>
      <c r="F16" s="8" t="n">
        <v>306.0</v>
      </c>
      <c r="G16" s="8" t="s">
        <v>60</v>
      </c>
      <c r="H16" s="8" t="s">
        <v>54</v>
      </c>
      <c r="I16" s="8" t="s">
        <v>73</v>
      </c>
    </row>
    <row r="17" spans="1:9" x14ac:dyDescent="0.2" ht="16.0" customHeight="true">
      <c r="A17" s="7" t="n">
        <v>5.2674428E7</v>
      </c>
      <c r="B17" s="8" t="s">
        <v>51</v>
      </c>
      <c r="C17" s="8" t="n">
        <f>IF(false,"01-003884", "01-003884")</f>
      </c>
      <c r="D17" s="8" t="s">
        <v>52</v>
      </c>
      <c r="E17" s="8" t="n">
        <v>3.0</v>
      </c>
      <c r="F17" s="8" t="n">
        <v>300.0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5.2674428E7</v>
      </c>
      <c r="B18" t="s" s="8">
        <v>51</v>
      </c>
      <c r="C18" t="n" s="8">
        <f>IF(false,"01-003884", "01-003884")</f>
      </c>
      <c r="D18" t="s" s="8">
        <v>52</v>
      </c>
      <c r="E18" t="n" s="8">
        <v>3.0</v>
      </c>
      <c r="F18" t="n" s="8">
        <v>789.0</v>
      </c>
      <c r="G18" t="s" s="8">
        <v>58</v>
      </c>
      <c r="H18" t="s" s="8">
        <v>54</v>
      </c>
      <c r="I18" t="s" s="8">
        <v>75</v>
      </c>
    </row>
    <row r="19" spans="1:9" ht="16.0" x14ac:dyDescent="0.2" customHeight="true">
      <c r="A19" s="7" t="n">
        <v>5.280045E7</v>
      </c>
      <c r="B19" s="8" t="s">
        <v>76</v>
      </c>
      <c r="C19" s="8" t="n">
        <f>IF(false,"005-1521", "005-1521")</f>
      </c>
      <c r="D19" s="8" t="s">
        <v>77</v>
      </c>
      <c r="E19" s="8" t="n">
        <v>1.0</v>
      </c>
      <c r="F19" s="8" t="n">
        <v>35.0</v>
      </c>
      <c r="G19" s="8" t="s">
        <v>58</v>
      </c>
      <c r="H19" s="8" t="s">
        <v>54</v>
      </c>
      <c r="I19" s="8" t="s">
        <v>78</v>
      </c>
    </row>
    <row r="20" spans="1:9" x14ac:dyDescent="0.2" ht="16.0" customHeight="true">
      <c r="A20" s="7" t="n">
        <v>5.2539396E7</v>
      </c>
      <c r="B20" s="8" t="s">
        <v>51</v>
      </c>
      <c r="C20" s="8" t="n">
        <f>IF(false,"000-631", "000-631")</f>
      </c>
      <c r="D20" s="8" t="s">
        <v>79</v>
      </c>
      <c r="E20" s="8" t="n">
        <v>3.0</v>
      </c>
      <c r="F20" s="8" t="n">
        <v>303.0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5.2328091E7</v>
      </c>
      <c r="B21" t="s" s="8">
        <v>65</v>
      </c>
      <c r="C21" t="n" s="8">
        <f>IF(false,"120922948", "120922948")</f>
      </c>
      <c r="D21" t="s" s="8">
        <v>81</v>
      </c>
      <c r="E21" t="n" s="8">
        <v>1.0</v>
      </c>
      <c r="F21" t="n" s="8">
        <v>1058.0</v>
      </c>
      <c r="G21" t="s" s="8">
        <v>58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5.279945E7</v>
      </c>
      <c r="B22" t="s" s="8">
        <v>76</v>
      </c>
      <c r="C22" t="n" s="8">
        <f>IF(false,"120921942", "120921942")</f>
      </c>
      <c r="D22" t="s" s="8">
        <v>83</v>
      </c>
      <c r="E22" t="n" s="8">
        <v>1.0</v>
      </c>
      <c r="F22" s="8" t="n">
        <v>1320.0</v>
      </c>
      <c r="G22" s="8" t="s">
        <v>58</v>
      </c>
      <c r="H22" s="8" t="s">
        <v>54</v>
      </c>
      <c r="I22" s="8" t="s">
        <v>84</v>
      </c>
    </row>
    <row r="23" spans="1:9" x14ac:dyDescent="0.2" ht="16.0" customHeight="true">
      <c r="A23" s="7" t="n">
        <v>5.2503584E7</v>
      </c>
      <c r="B23" s="8" t="s">
        <v>56</v>
      </c>
      <c r="C23" s="8" t="n">
        <f>IF(false,"120922868", "120922868")</f>
      </c>
      <c r="D23" s="8" t="s">
        <v>85</v>
      </c>
      <c r="E23" s="8" t="n">
        <v>1.0</v>
      </c>
      <c r="F23" s="8" t="n">
        <v>77.0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5.2523063E7</v>
      </c>
      <c r="B24" t="s" s="8">
        <v>56</v>
      </c>
      <c r="C24" t="n" s="8">
        <f>IF(false,"120922393", "120922393")</f>
      </c>
      <c r="D24" t="s" s="8">
        <v>87</v>
      </c>
      <c r="E24" t="n" s="8">
        <v>1.0</v>
      </c>
      <c r="F24" t="n" s="8">
        <v>76.0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5.2556574E7</v>
      </c>
      <c r="B25" t="s" s="8">
        <v>51</v>
      </c>
      <c r="C25" t="n" s="8">
        <f>IF(false,"120923117", "120923117")</f>
      </c>
      <c r="D25" t="s" s="8">
        <v>89</v>
      </c>
      <c r="E25" t="n" s="8">
        <v>1.0</v>
      </c>
      <c r="F25" t="n" s="8">
        <v>105.0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5.2398613E7</v>
      </c>
      <c r="B26" t="s" s="8">
        <v>65</v>
      </c>
      <c r="C26" t="n" s="8">
        <f>IF(false,"120922761", "120922761")</f>
      </c>
      <c r="D26" t="s" s="8">
        <v>91</v>
      </c>
      <c r="E26" t="n" s="8">
        <v>2.0</v>
      </c>
      <c r="F26" t="n" s="8">
        <v>714.0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5.2353141E7</v>
      </c>
      <c r="B27" t="s" s="8">
        <v>65</v>
      </c>
      <c r="C27" t="n" s="8">
        <f>IF(false,"120922980", "120922980")</f>
      </c>
      <c r="D27" t="s" s="8">
        <v>93</v>
      </c>
      <c r="E27" t="n" s="8">
        <v>1.0</v>
      </c>
      <c r="F27" t="n" s="8">
        <v>974.0</v>
      </c>
      <c r="G27" t="s" s="8">
        <v>60</v>
      </c>
      <c r="H27" t="s" s="8">
        <v>54</v>
      </c>
      <c r="I27" t="s" s="8">
        <v>94</v>
      </c>
    </row>
    <row r="28" ht="16.0" customHeight="true">
      <c r="A28" t="n" s="7">
        <v>5.2330584E7</v>
      </c>
      <c r="B28" t="s" s="8">
        <v>65</v>
      </c>
      <c r="C28" t="n" s="8">
        <f>IF(false,"120921898", "120921898")</f>
      </c>
      <c r="D28" t="s" s="8">
        <v>95</v>
      </c>
      <c r="E28" t="n" s="8">
        <v>1.0</v>
      </c>
      <c r="F28" t="n" s="8">
        <v>240.0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5.2538006E7</v>
      </c>
      <c r="B29" t="s" s="8">
        <v>56</v>
      </c>
      <c r="C29" t="n" s="8">
        <f>IF(false,"005-1513", "005-1513")</f>
      </c>
      <c r="D29" t="s" s="8">
        <v>97</v>
      </c>
      <c r="E29" t="n" s="8">
        <v>1.0</v>
      </c>
      <c r="F29" t="n" s="8">
        <v>282.0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5.2364691E7</v>
      </c>
      <c r="B30" t="s" s="8">
        <v>65</v>
      </c>
      <c r="C30" t="n" s="8">
        <f>IF(false,"120921853", "120921853")</f>
      </c>
      <c r="D30" t="s" s="8">
        <v>99</v>
      </c>
      <c r="E30" t="n" s="8">
        <v>10.0</v>
      </c>
      <c r="F30" t="n" s="8">
        <v>1.0</v>
      </c>
      <c r="G30" t="s" s="8">
        <v>58</v>
      </c>
      <c r="H30" t="s" s="8">
        <v>54</v>
      </c>
      <c r="I30" t="s" s="8">
        <v>100</v>
      </c>
    </row>
    <row r="31" ht="16.0" customHeight="true">
      <c r="A31" t="n" s="7">
        <v>5.2364863E7</v>
      </c>
      <c r="B31" t="s" s="8">
        <v>65</v>
      </c>
      <c r="C31" t="n" s="8">
        <f>IF(false,"120921853", "120921853")</f>
      </c>
      <c r="D31" t="s" s="8">
        <v>99</v>
      </c>
      <c r="E31" t="n" s="8">
        <v>7.0</v>
      </c>
      <c r="F31" t="n" s="8">
        <v>1.0</v>
      </c>
      <c r="G31" t="s" s="8">
        <v>58</v>
      </c>
      <c r="H31" t="s" s="8">
        <v>54</v>
      </c>
      <c r="I31" t="s" s="8">
        <v>101</v>
      </c>
    </row>
    <row r="32" ht="16.0" customHeight="true">
      <c r="A32" t="n" s="7">
        <v>5.2362709E7</v>
      </c>
      <c r="B32" t="s" s="8">
        <v>65</v>
      </c>
      <c r="C32" t="n" s="8">
        <f>IF(false,"005-1181", "005-1181")</f>
      </c>
      <c r="D32" t="s" s="8">
        <v>102</v>
      </c>
      <c r="E32" t="n" s="8">
        <v>2.0</v>
      </c>
      <c r="F32" t="n" s="8">
        <v>502.0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5.2697669E7</v>
      </c>
      <c r="B33" t="s" s="8">
        <v>76</v>
      </c>
      <c r="C33" t="n" s="8">
        <f>IF(false,"120921469", "120921469")</f>
      </c>
      <c r="D33" t="s" s="8">
        <v>104</v>
      </c>
      <c r="E33" t="n" s="8">
        <v>1.0</v>
      </c>
      <c r="F33" t="n" s="8">
        <v>381.0</v>
      </c>
      <c r="G33" t="s" s="8">
        <v>58</v>
      </c>
      <c r="H33" t="s" s="8">
        <v>54</v>
      </c>
      <c r="I33" t="s" s="8">
        <v>105</v>
      </c>
    </row>
    <row r="34" ht="16.0" customHeight="true">
      <c r="A34" t="n" s="7">
        <v>5.2369805E7</v>
      </c>
      <c r="B34" t="s" s="8">
        <v>65</v>
      </c>
      <c r="C34" t="n" s="8">
        <f>IF(false,"01-003924", "01-003924")</f>
      </c>
      <c r="D34" t="s" s="8">
        <v>106</v>
      </c>
      <c r="E34" t="n" s="8">
        <v>1.0</v>
      </c>
      <c r="F34" t="n" s="8">
        <v>105.0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5.2435732E7</v>
      </c>
      <c r="B35" t="s" s="8">
        <v>56</v>
      </c>
      <c r="C35" t="n" s="8">
        <f>IF(false,"01-003884", "01-003884")</f>
      </c>
      <c r="D35" t="s" s="8">
        <v>52</v>
      </c>
      <c r="E35" t="n" s="8">
        <v>1.0</v>
      </c>
      <c r="F35" t="n" s="8">
        <v>100.0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5.257768E7</v>
      </c>
      <c r="B36" t="s" s="8">
        <v>51</v>
      </c>
      <c r="C36" t="n" s="8">
        <f>IF(false,"005-1254", "005-1254")</f>
      </c>
      <c r="D36" t="s" s="8">
        <v>71</v>
      </c>
      <c r="E36" t="n" s="8">
        <v>1.0</v>
      </c>
      <c r="F36" t="n" s="8">
        <v>215.0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5.2453091E7</v>
      </c>
      <c r="B37" t="s" s="8">
        <v>56</v>
      </c>
      <c r="C37" t="n" s="8">
        <f>IF(false,"120922894", "120922894")</f>
      </c>
      <c r="D37" t="s" s="8">
        <v>110</v>
      </c>
      <c r="E37" t="n" s="8">
        <v>1.0</v>
      </c>
      <c r="F37" t="n" s="8">
        <v>45.0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5.2553269E7</v>
      </c>
      <c r="B38" t="s" s="8">
        <v>51</v>
      </c>
      <c r="C38" t="n" s="8">
        <f>IF(false,"01-003884", "01-003884")</f>
      </c>
      <c r="D38" t="s" s="8">
        <v>52</v>
      </c>
      <c r="E38" t="n" s="8">
        <v>13.0</v>
      </c>
      <c r="F38" t="n" s="8">
        <v>2418.0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5.1638443E7</v>
      </c>
      <c r="B39" t="s" s="8">
        <v>113</v>
      </c>
      <c r="C39" t="n" s="8">
        <f>IF(false,"120921901", "120921901")</f>
      </c>
      <c r="D39" t="s" s="8">
        <v>114</v>
      </c>
      <c r="E39" t="n" s="8">
        <v>3.0</v>
      </c>
      <c r="F39" t="n" s="8">
        <v>1065.0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5.2505637E7</v>
      </c>
      <c r="B40" t="s" s="8">
        <v>56</v>
      </c>
      <c r="C40" t="n" s="8">
        <f>IF(false,"002-101", "002-101")</f>
      </c>
      <c r="D40" t="s" s="8">
        <v>116</v>
      </c>
      <c r="E40" t="n" s="8">
        <v>2.0</v>
      </c>
      <c r="F40" t="n" s="8">
        <v>740.0</v>
      </c>
      <c r="G40" t="s" s="8">
        <v>53</v>
      </c>
      <c r="H40" t="s" s="8">
        <v>54</v>
      </c>
      <c r="I40" t="s" s="8">
        <v>117</v>
      </c>
    </row>
    <row r="41" ht="16.0" customHeight="true">
      <c r="A41" t="n" s="7">
        <v>5.2492637E7</v>
      </c>
      <c r="B41" t="s" s="8">
        <v>56</v>
      </c>
      <c r="C41" t="n" s="8">
        <f>IF(false,"120921939", "120921939")</f>
      </c>
      <c r="D41" t="s" s="8">
        <v>118</v>
      </c>
      <c r="E41" t="n" s="8">
        <v>1.0</v>
      </c>
      <c r="F41" t="n" s="8">
        <v>151.0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5.2628994E7</v>
      </c>
      <c r="B42" t="s" s="8">
        <v>51</v>
      </c>
      <c r="C42" t="n" s="8">
        <f>IF(false,"002-101", "002-101")</f>
      </c>
      <c r="D42" t="s" s="8">
        <v>116</v>
      </c>
      <c r="E42" t="n" s="8">
        <v>2.0</v>
      </c>
      <c r="F42" t="n" s="8">
        <v>740.0</v>
      </c>
      <c r="G42" t="s" s="8">
        <v>53</v>
      </c>
      <c r="H42" t="s" s="8">
        <v>50</v>
      </c>
      <c r="I42" t="s" s="8">
        <v>120</v>
      </c>
    </row>
    <row r="43" ht="16.0" customHeight="true">
      <c r="A43" t="n" s="7">
        <v>5.2873348E7</v>
      </c>
      <c r="B43" t="s" s="8">
        <v>54</v>
      </c>
      <c r="C43" t="n" s="8">
        <f>IF(false,"120921942", "120921942")</f>
      </c>
      <c r="D43" t="s" s="8">
        <v>83</v>
      </c>
      <c r="E43" t="n" s="8">
        <v>1.0</v>
      </c>
      <c r="F43" t="n" s="8">
        <v>165.0</v>
      </c>
      <c r="G43" t="s" s="8">
        <v>58</v>
      </c>
      <c r="H43" t="s" s="8">
        <v>50</v>
      </c>
      <c r="I43" t="s" s="8">
        <v>121</v>
      </c>
    </row>
    <row r="44" ht="16.0" customHeight="true">
      <c r="A44" t="n" s="7">
        <v>5.2700212E7</v>
      </c>
      <c r="B44" t="s" s="8">
        <v>76</v>
      </c>
      <c r="C44" t="n" s="8">
        <f>IF(false,"005-1512", "005-1512")</f>
      </c>
      <c r="D44" t="s" s="8">
        <v>122</v>
      </c>
      <c r="E44" t="n" s="8">
        <v>1.0</v>
      </c>
      <c r="F44" t="n" s="8">
        <v>49.0</v>
      </c>
      <c r="G44" t="s" s="8">
        <v>53</v>
      </c>
      <c r="H44" t="s" s="8">
        <v>50</v>
      </c>
      <c r="I44" t="s" s="8">
        <v>123</v>
      </c>
    </row>
    <row r="45" ht="16.0" customHeight="true">
      <c r="A45" t="n" s="7">
        <v>5.2459262E7</v>
      </c>
      <c r="B45" t="s" s="8">
        <v>56</v>
      </c>
      <c r="C45" t="n" s="8">
        <f>IF(false,"000-631", "000-631")</f>
      </c>
      <c r="D45" t="s" s="8">
        <v>79</v>
      </c>
      <c r="E45" t="n" s="8">
        <v>3.0</v>
      </c>
      <c r="F45" t="n" s="8">
        <v>303.0</v>
      </c>
      <c r="G45" t="s" s="8">
        <v>53</v>
      </c>
      <c r="H45" t="s" s="8">
        <v>50</v>
      </c>
      <c r="I45" t="s" s="8">
        <v>124</v>
      </c>
    </row>
    <row r="46" ht="16.0" customHeight="true">
      <c r="A46" t="n" s="7">
        <v>5.2364863E7</v>
      </c>
      <c r="B46" t="s" s="8">
        <v>65</v>
      </c>
      <c r="C46" t="n" s="8">
        <f>IF(false,"120921853", "120921853")</f>
      </c>
      <c r="D46" t="s" s="8">
        <v>99</v>
      </c>
      <c r="E46" t="n" s="8">
        <v>7.0</v>
      </c>
      <c r="F46" t="n" s="8">
        <v>2030.0</v>
      </c>
      <c r="G46" t="s" s="8">
        <v>53</v>
      </c>
      <c r="H46" t="s" s="8">
        <v>50</v>
      </c>
      <c r="I46" t="s" s="8">
        <v>125</v>
      </c>
    </row>
    <row r="47" ht="16.0" customHeight="true">
      <c r="A47" t="n" s="7">
        <v>5.2364691E7</v>
      </c>
      <c r="B47" t="s" s="8">
        <v>65</v>
      </c>
      <c r="C47" t="n" s="8">
        <f>IF(false,"120921853", "120921853")</f>
      </c>
      <c r="D47" t="s" s="8">
        <v>99</v>
      </c>
      <c r="E47" t="n" s="8">
        <v>10.0</v>
      </c>
      <c r="F47" t="n" s="8">
        <v>2900.0</v>
      </c>
      <c r="G47" t="s" s="8">
        <v>53</v>
      </c>
      <c r="H47" t="s" s="8">
        <v>50</v>
      </c>
      <c r="I47" t="s" s="8">
        <v>126</v>
      </c>
    </row>
    <row r="48" ht="16.0" customHeight="true">
      <c r="A48" t="n" s="7">
        <v>5.268949E7</v>
      </c>
      <c r="B48" t="s" s="8">
        <v>76</v>
      </c>
      <c r="C48" t="n" s="8">
        <f>IF(false,"01-003884", "01-003884")</f>
      </c>
      <c r="D48" t="s" s="8">
        <v>52</v>
      </c>
      <c r="E48" t="n" s="8">
        <v>1.0</v>
      </c>
      <c r="F48" t="n" s="8">
        <v>156.0</v>
      </c>
      <c r="G48" t="s" s="8">
        <v>58</v>
      </c>
      <c r="H48" t="s" s="8">
        <v>50</v>
      </c>
      <c r="I48" t="s" s="8">
        <v>127</v>
      </c>
    </row>
    <row r="49" ht="16.0" customHeight="true">
      <c r="A49" t="n" s="7">
        <v>5.2320275E7</v>
      </c>
      <c r="B49" t="s" s="8">
        <v>65</v>
      </c>
      <c r="C49" t="n" s="8">
        <f>IF(false,"005-1273", "005-1273")</f>
      </c>
      <c r="D49" t="s" s="8">
        <v>66</v>
      </c>
      <c r="E49" t="n" s="8">
        <v>1.0</v>
      </c>
      <c r="F49" t="n" s="8">
        <v>169.0</v>
      </c>
      <c r="G49" t="s" s="8">
        <v>53</v>
      </c>
      <c r="H49" t="s" s="8">
        <v>50</v>
      </c>
      <c r="I49" t="s" s="8">
        <v>128</v>
      </c>
    </row>
    <row r="50" ht="16.0" customHeight="true">
      <c r="A50" t="n" s="7">
        <v>5.2661756E7</v>
      </c>
      <c r="B50" t="s" s="8">
        <v>51</v>
      </c>
      <c r="C50" t="n" s="8">
        <f>IF(false,"005-1181", "005-1181")</f>
      </c>
      <c r="D50" t="s" s="8">
        <v>102</v>
      </c>
      <c r="E50" t="n" s="8">
        <v>1.0</v>
      </c>
      <c r="F50" t="n" s="8">
        <v>2.0</v>
      </c>
      <c r="G50" t="s" s="8">
        <v>60</v>
      </c>
      <c r="H50" t="s" s="8">
        <v>50</v>
      </c>
      <c r="I50" t="s" s="8">
        <v>129</v>
      </c>
    </row>
    <row r="51" ht="16.0" customHeight="true">
      <c r="A51" t="n" s="7">
        <v>5.2810666E7</v>
      </c>
      <c r="B51" t="s" s="8">
        <v>76</v>
      </c>
      <c r="C51" t="n" s="8">
        <f>IF(false,"120922964", "120922964")</f>
      </c>
      <c r="D51" t="s" s="8">
        <v>130</v>
      </c>
      <c r="E51" t="n" s="8">
        <v>1.0</v>
      </c>
      <c r="F51" t="n" s="8">
        <v>56.0</v>
      </c>
      <c r="G51" t="s" s="8">
        <v>60</v>
      </c>
      <c r="H51" t="s" s="8">
        <v>50</v>
      </c>
      <c r="I51" t="s" s="8">
        <v>131</v>
      </c>
    </row>
    <row r="52" ht="16.0" customHeight="true">
      <c r="A52" t="n" s="7">
        <v>5.263904E7</v>
      </c>
      <c r="B52" t="s" s="8">
        <v>51</v>
      </c>
      <c r="C52" t="n" s="8">
        <f>IF(false,"002-101", "002-101")</f>
      </c>
      <c r="D52" t="s" s="8">
        <v>116</v>
      </c>
      <c r="E52" t="n" s="8">
        <v>2.0</v>
      </c>
      <c r="F52" t="n" s="8">
        <v>1102.0</v>
      </c>
      <c r="G52" t="s" s="8">
        <v>53</v>
      </c>
      <c r="H52" t="s" s="8">
        <v>50</v>
      </c>
      <c r="I52" t="s" s="8">
        <v>132</v>
      </c>
    </row>
    <row r="53" ht="16.0" customHeight="true">
      <c r="A53" t="n" s="7">
        <v>5.2637538E7</v>
      </c>
      <c r="B53" t="s" s="8">
        <v>51</v>
      </c>
      <c r="C53" t="n" s="8">
        <f>IF(false,"120922953", "120922953")</f>
      </c>
      <c r="D53" t="s" s="8">
        <v>133</v>
      </c>
      <c r="E53" t="n" s="8">
        <v>1.0</v>
      </c>
      <c r="F53" t="n" s="8">
        <v>6.0</v>
      </c>
      <c r="G53" t="s" s="8">
        <v>53</v>
      </c>
      <c r="H53" t="s" s="8">
        <v>50</v>
      </c>
      <c r="I53" t="s" s="8">
        <v>134</v>
      </c>
    </row>
    <row r="54" ht="16.0" customHeight="true">
      <c r="A54" t="n" s="7">
        <v>5.2657626E7</v>
      </c>
      <c r="B54" t="s" s="8">
        <v>51</v>
      </c>
      <c r="C54" t="n" s="8">
        <f>IF(false,"005-1273", "005-1273")</f>
      </c>
      <c r="D54" t="s" s="8">
        <v>66</v>
      </c>
      <c r="E54" t="n" s="8">
        <v>1.0</v>
      </c>
      <c r="F54" t="n" s="8">
        <v>169.0</v>
      </c>
      <c r="G54" t="s" s="8">
        <v>53</v>
      </c>
      <c r="H54" t="s" s="8">
        <v>50</v>
      </c>
      <c r="I54" t="s" s="8">
        <v>135</v>
      </c>
    </row>
    <row r="55" ht="16.0" customHeight="true">
      <c r="A55" t="n" s="7">
        <v>5.2420661E7</v>
      </c>
      <c r="B55" t="s" s="8">
        <v>56</v>
      </c>
      <c r="C55" t="n" s="8">
        <f>IF(false,"120922460", "120922460")</f>
      </c>
      <c r="D55" t="s" s="8">
        <v>136</v>
      </c>
      <c r="E55" t="n" s="8">
        <v>1.0</v>
      </c>
      <c r="F55" t="n" s="8">
        <v>2468.0</v>
      </c>
      <c r="G55" t="s" s="8">
        <v>58</v>
      </c>
      <c r="H55" t="s" s="8">
        <v>50</v>
      </c>
      <c r="I55" t="s" s="8">
        <v>137</v>
      </c>
    </row>
    <row r="56" ht="16.0" customHeight="true">
      <c r="A56" t="n" s="7">
        <v>5.2807012E7</v>
      </c>
      <c r="B56" t="s" s="8">
        <v>76</v>
      </c>
      <c r="C56" t="n" s="8">
        <f>IF(false,"005-1503", "005-1503")</f>
      </c>
      <c r="D56" t="s" s="8">
        <v>138</v>
      </c>
      <c r="E56" t="n" s="8">
        <v>1.0</v>
      </c>
      <c r="F56" t="n" s="8">
        <v>422.0</v>
      </c>
      <c r="G56" t="s" s="8">
        <v>58</v>
      </c>
      <c r="H56" t="s" s="8">
        <v>50</v>
      </c>
      <c r="I56" t="s" s="8">
        <v>139</v>
      </c>
    </row>
    <row r="57" ht="16.0" customHeight="true">
      <c r="A57" t="n" s="7">
        <v>5.2568551E7</v>
      </c>
      <c r="B57" t="s" s="8">
        <v>51</v>
      </c>
      <c r="C57" t="n" s="8">
        <f>IF(false,"120921712", "120921712")</f>
      </c>
      <c r="D57" t="s" s="8">
        <v>140</v>
      </c>
      <c r="E57" t="n" s="8">
        <v>1.0</v>
      </c>
      <c r="F57" t="n" s="8">
        <v>97.0</v>
      </c>
      <c r="G57" t="s" s="8">
        <v>60</v>
      </c>
      <c r="H57" t="s" s="8">
        <v>50</v>
      </c>
      <c r="I57" t="s" s="8">
        <v>141</v>
      </c>
    </row>
    <row r="58" ht="16.0" customHeight="true">
      <c r="A58" t="n" s="7">
        <v>5.2651039E7</v>
      </c>
      <c r="B58" t="s" s="8">
        <v>51</v>
      </c>
      <c r="C58" t="n" s="8">
        <f>IF(false,"120922201", "120922201")</f>
      </c>
      <c r="D58" t="s" s="8">
        <v>142</v>
      </c>
      <c r="E58" t="n" s="8">
        <v>1.0</v>
      </c>
      <c r="F58" t="n" s="8">
        <v>134.0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5.2556326E7</v>
      </c>
      <c r="B59" t="s" s="8">
        <v>51</v>
      </c>
      <c r="C59" t="n" s="8">
        <f>IF(false,"01-003884", "01-003884")</f>
      </c>
      <c r="D59" t="s" s="8">
        <v>52</v>
      </c>
      <c r="E59" t="n" s="8">
        <v>1.0</v>
      </c>
      <c r="F59" t="n" s="8">
        <v>100.0</v>
      </c>
      <c r="G59" t="s" s="8">
        <v>53</v>
      </c>
      <c r="H59" t="s" s="8">
        <v>50</v>
      </c>
      <c r="I59" t="s" s="8">
        <v>144</v>
      </c>
    </row>
    <row r="60" ht="16.0" customHeight="true">
      <c r="A60" t="n" s="7">
        <v>5.2554354E7</v>
      </c>
      <c r="B60" t="s" s="8">
        <v>51</v>
      </c>
      <c r="C60" t="n" s="8">
        <f>IF(false,"01-003924", "01-003924")</f>
      </c>
      <c r="D60" t="s" s="8">
        <v>106</v>
      </c>
      <c r="E60" t="n" s="8">
        <v>1.0</v>
      </c>
      <c r="F60" t="n" s="8">
        <v>105.0</v>
      </c>
      <c r="G60" t="s" s="8">
        <v>53</v>
      </c>
      <c r="H60" t="s" s="8">
        <v>50</v>
      </c>
      <c r="I60" t="s" s="8">
        <v>145</v>
      </c>
    </row>
    <row r="61" ht="16.0" customHeight="true"/>
    <row r="62" ht="16.0" customHeight="true">
      <c r="A62" t="s" s="1">
        <v>37</v>
      </c>
      <c r="B62" s="1"/>
      <c r="C62" s="1"/>
      <c r="D62" s="1"/>
      <c r="E62" s="1"/>
      <c r="F62" t="n" s="8">
        <v>26474.0</v>
      </c>
      <c r="G62" s="2"/>
    </row>
    <row r="63" ht="16.0" customHeight="true"/>
    <row r="64" ht="16.0" customHeight="true">
      <c r="A64" t="s" s="1">
        <v>36</v>
      </c>
    </row>
    <row r="65" ht="34.0" customHeight="true">
      <c r="A65" t="s" s="9">
        <v>38</v>
      </c>
      <c r="B65" t="s" s="9">
        <v>0</v>
      </c>
      <c r="C65" t="s" s="9">
        <v>43</v>
      </c>
      <c r="D65" t="s" s="9">
        <v>1</v>
      </c>
      <c r="E65" t="s" s="9">
        <v>2</v>
      </c>
      <c r="F65" t="s" s="9">
        <v>39</v>
      </c>
      <c r="G65" t="s" s="9">
        <v>5</v>
      </c>
      <c r="H65" t="s" s="9">
        <v>3</v>
      </c>
      <c r="I65" t="s" s="9">
        <v>4</v>
      </c>
    </row>
    <row r="66" ht="16.0" customHeight="true">
      <c r="A66" t="n" s="8">
        <v>5.2503069E7</v>
      </c>
      <c r="B66" t="s" s="8">
        <v>56</v>
      </c>
      <c r="C66" t="n" s="8">
        <f>IF(false,"120921948", "120921948")</f>
      </c>
      <c r="D66" t="s" s="8">
        <v>68</v>
      </c>
      <c r="E66" t="n" s="8">
        <v>1.0</v>
      </c>
      <c r="F66" t="n" s="8">
        <v>-275.0</v>
      </c>
      <c r="G66" t="s" s="8">
        <v>146</v>
      </c>
      <c r="H66" t="s" s="8">
        <v>54</v>
      </c>
      <c r="I66" t="s" s="8">
        <v>147</v>
      </c>
    </row>
    <row r="67" ht="16.0" customHeight="true">
      <c r="A67" t="n" s="8">
        <v>5.1849997E7</v>
      </c>
      <c r="B67" t="s" s="8">
        <v>148</v>
      </c>
      <c r="C67" t="n" s="8">
        <f>IF(false,"120922769", "120922769")</f>
      </c>
      <c r="D67" t="s" s="8">
        <v>149</v>
      </c>
      <c r="E67" t="n" s="8">
        <v>1.0</v>
      </c>
      <c r="F67" t="n" s="8">
        <v>-294.0</v>
      </c>
      <c r="G67" t="s" s="8">
        <v>146</v>
      </c>
      <c r="H67" t="s" s="8">
        <v>50</v>
      </c>
      <c r="I67" t="s" s="8">
        <v>150</v>
      </c>
    </row>
    <row r="68" ht="16.0" customHeight="true"/>
    <row r="69" ht="16.0" customHeight="true">
      <c r="A69" t="s" s="1">
        <v>37</v>
      </c>
      <c r="F69" t="n" s="8">
        <v>-569.0</v>
      </c>
      <c r="G69" s="2"/>
      <c r="H69" s="0"/>
      <c r="I69" s="0"/>
    </row>
    <row r="70" ht="16.0" customHeight="true">
      <c r="A70" s="1"/>
      <c r="B70" s="1"/>
      <c r="C70" s="1"/>
      <c r="D70" s="1"/>
      <c r="E70" s="1"/>
      <c r="F70" s="1"/>
      <c r="G70" s="1"/>
      <c r="H70" s="1"/>
      <c r="I70" s="1"/>
    </row>
    <row r="71" ht="16.0" customHeight="true">
      <c r="A71" t="s" s="1">
        <v>40</v>
      </c>
    </row>
    <row r="72" ht="34.0" customHeight="true">
      <c r="A72" t="s" s="9">
        <v>47</v>
      </c>
      <c r="B72" t="s" s="9">
        <v>48</v>
      </c>
      <c r="C72" s="9"/>
      <c r="D72" s="9"/>
      <c r="E72" s="9"/>
      <c r="F72" t="s" s="9">
        <v>39</v>
      </c>
      <c r="G72" t="s" s="9">
        <v>5</v>
      </c>
      <c r="H72" t="s" s="9">
        <v>3</v>
      </c>
      <c r="I72" t="s" s="9">
        <v>4</v>
      </c>
    </row>
    <row r="73" ht="16.0" customHeight="true"/>
    <row r="74" ht="16.0" customHeight="true">
      <c r="A74" t="s" s="1">
        <v>37</v>
      </c>
      <c r="F74" t="n" s="8">
        <v>0.0</v>
      </c>
      <c r="G74" s="2"/>
      <c r="H74" s="0"/>
      <c r="I74" s="0"/>
    </row>
    <row r="75" ht="16.0" customHeight="true">
      <c r="A75" s="1"/>
      <c r="B75" s="1"/>
      <c r="C75" s="1"/>
      <c r="D75" s="1"/>
      <c r="E75" s="1"/>
      <c r="F75" s="1"/>
      <c r="G75" s="1"/>
      <c r="H75" s="1"/>
      <c r="I7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