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<sst xmlns="http://schemas.openxmlformats.org/spreadsheetml/2006/main" count="1332" uniqueCount="235">
  <si>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</si>
  <si>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</si>
  <si>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</si>
  <si>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</si>
  <si>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</si>
  <si>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</si>
  <si>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</si>
  <si>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</si>
  <si>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</si>
  <si>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</si>
  <si>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</si>
  <si>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</si>
  <si>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</si>
  <si>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</si>
  <si>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</si>
  <si>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</si>
  <si>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</si>
  <si>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</si>
  <si>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</si>
  <si>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</si>
  <si>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</si>
  <si>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</si>
  <si>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</si>
  <si>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</si>
  <si>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</si>
  <si>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</si>
  <si>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</si>
  <si>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</si>
  <si>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</si>
  <si>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</si>
  <si>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</si>
  <si>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</si>
  <si>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</si>
  <si>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</si>
  <si>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</si>
  <si>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</si>
  <si>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</si>
  <si>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</si>
  <si>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</si>
  <si>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</si>
  <si>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</si>
  <si>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</si>
  <si>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</si>
  <si>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</si>
  <si>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</si>
  <si>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</si>
  <si>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</si>
  <si>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</si>
  <si>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</si>
  <si>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</si>
  <si>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21.04.2021</t>
  </si>
  <si>
    <t>18.04.2021</t>
  </si>
  <si>
    <t>Joonies трусики Comfort XL (12-17 кг) 38 шт.</t>
  </si>
  <si>
    <t>Платёж за скидку по баллам Яндекс.Плюса</t>
  </si>
  <si>
    <t>20.04.2021</t>
  </si>
  <si>
    <t>607c1251dbdc317c5c574de8</t>
  </si>
  <si>
    <t>Biore увлажняющая сыворотка для умывания и снятия макияжа, 230 мл</t>
  </si>
  <si>
    <t>Платёж за скидку по бонусам СберСпасибо</t>
  </si>
  <si>
    <t>607bf929fbacea5c4464cf5e</t>
  </si>
  <si>
    <t>YokoSun трусики L (9-14 кг) 44 шт.</t>
  </si>
  <si>
    <t>607bedd9bed21e1a40c24952</t>
  </si>
  <si>
    <t>15.04.2021</t>
  </si>
  <si>
    <t>Genki трусики Premium Soft XL (12-17 кг) 26 шт.</t>
  </si>
  <si>
    <t>Платёж за скидку маркетплейса</t>
  </si>
  <si>
    <t>607e59ea3620c27022501b85</t>
  </si>
  <si>
    <t>YokoSun трусики XL (12-20 кг) 38 шт.</t>
  </si>
  <si>
    <t>607b692803c378b67a57a6bc</t>
  </si>
  <si>
    <t>19.04.2021</t>
  </si>
  <si>
    <t>Merries подгузники L (9-14 кг) 54 шт.</t>
  </si>
  <si>
    <t>607de6d504e9430979052cd8</t>
  </si>
  <si>
    <t>Saphir Крем Creme de Luxe 01 black</t>
  </si>
  <si>
    <t>607d623edff13b5e973eea06</t>
  </si>
  <si>
    <t>08.04.2021</t>
  </si>
  <si>
    <t>Vivienne Sabo Тушь для ресниц Cabaret Premiere, 04 фиолетовый</t>
  </si>
  <si>
    <t>607e696cf4c0cb4d7ac475e3</t>
  </si>
  <si>
    <t>Pigeon Бутылочка Перистальтик Плюс с широким горлом PPSU, 240 мл, с 3 месяцев, оранжевый</t>
  </si>
  <si>
    <t>607d5701f4c0cb1db054d4ff</t>
  </si>
  <si>
    <t>Соска Pigeon Peristaltic PLUS S 1м+, 2 шт. бесцветный</t>
  </si>
  <si>
    <t>14.04.2021</t>
  </si>
  <si>
    <t>Esthetic House шампунь для волос протеиновый CP-1 Bright Complex Intense Nourishing, 500 мл</t>
  </si>
  <si>
    <t>607e6d98fbacea759317389d</t>
  </si>
  <si>
    <t>17.04.2021</t>
  </si>
  <si>
    <t>Merries трусики XXL (15-28 кг) 32 шт.</t>
  </si>
  <si>
    <t>607e6daa04e9431675fd1a65</t>
  </si>
  <si>
    <t>607e6f5cf9880190cee942bd</t>
  </si>
  <si>
    <t>Смесь БИБИКОЛЬ Нэнни 3, от 1 года, 800 г</t>
  </si>
  <si>
    <t>607e6f9b32da8399f38d5672</t>
  </si>
  <si>
    <t>Manuoki трусики L (9-14 кг) 44 шт.</t>
  </si>
  <si>
    <t>607e6fa4c5311b10925ad191</t>
  </si>
  <si>
    <t>Joonies трусики Comfort M (6-11 кг) 54 шт.</t>
  </si>
  <si>
    <t>607e6fa573990147c24b8abb</t>
  </si>
  <si>
    <t>Merries подгузники XL (12-20 кг) 44 шт.</t>
  </si>
  <si>
    <t>607e6fb2dff13b3855c458b4</t>
  </si>
  <si>
    <t>607c73278927ca610066abc7</t>
  </si>
  <si>
    <t>607c64335a39510932198653</t>
  </si>
  <si>
    <t>607ad82399d6ef22aad10aeb</t>
  </si>
  <si>
    <t>Гель для душа Biore Персиковый соблазн, 480 мл</t>
  </si>
  <si>
    <t>607adcc004e94345f4052c2f</t>
  </si>
  <si>
    <t>Смесь Kabrita 2 GOLD для комфортного пищеварения, 6-12 месяцев, 400 г</t>
  </si>
  <si>
    <t>607e7263dbdc3178cf120dc4</t>
  </si>
  <si>
    <t>12.04.2021</t>
  </si>
  <si>
    <t>Missha BB крем Perfect Cover, SPF 42, 20 мл, оттенок: 13 bright beige</t>
  </si>
  <si>
    <t>607e74127399013c8a039c99</t>
  </si>
  <si>
    <t>Missha BB крем Perfect Cover, SPF 42, 20 мл, оттенок: 23 natural beige</t>
  </si>
  <si>
    <t>607e743ff98801824edef163</t>
  </si>
  <si>
    <t>Manuoki трусики М (6-11 кг) 56 шт.</t>
  </si>
  <si>
    <t>Merries подгузники M (6-11 кг) 64 шт.</t>
  </si>
  <si>
    <t>607e747f6a864337fb872716</t>
  </si>
  <si>
    <t>607d1b5c03c378ceb557a77f</t>
  </si>
  <si>
    <t>607bddb86a864365d8970030</t>
  </si>
  <si>
    <t>Joonies трусики Premium Soft L (9-14 кг) 44 шт.</t>
  </si>
  <si>
    <t>607e7725f78dba5c720e20c1</t>
  </si>
  <si>
    <t>607e772bfbacea28f2258153</t>
  </si>
  <si>
    <t>Гель для душа Biore Гладкость шелка, 480 мл</t>
  </si>
  <si>
    <t>607e7732dbdc3120adb06ba0</t>
  </si>
  <si>
    <t>607e7743bed21e65b1d359eb</t>
  </si>
  <si>
    <t>607e7748fbacea77ec510d3e</t>
  </si>
  <si>
    <t>607c826af78dba4406a6e55a</t>
  </si>
  <si>
    <t>Joonies трусики Premium Soft XXL (15-20 кг) 28 шт.</t>
  </si>
  <si>
    <t>607e774fb9f8edb38728f101</t>
  </si>
  <si>
    <t>607e7756954f6b8021ea0a6d</t>
  </si>
  <si>
    <t>607b56979066f419fca93ef5</t>
  </si>
  <si>
    <t>Гель для стирки Kao Attack Bio EX, 0.77 кг, дой-пак</t>
  </si>
  <si>
    <t>607ab6fb8927ca6970c78071</t>
  </si>
  <si>
    <t>Смесь БИБИКОЛЬ Нэнни 1 с пребиотиками, с 0 до 6 месяцев, 800 г</t>
  </si>
  <si>
    <t>607e786ef78dba54508b153c</t>
  </si>
  <si>
    <t>607c836804e9432933052c2d</t>
  </si>
  <si>
    <t>607e7943f78dba47d01d62cf</t>
  </si>
  <si>
    <t>Joonies подгузники Premium Soft NB (0-5 кг) 24 шт.</t>
  </si>
  <si>
    <t>607e7946c5311b3334b8fa0f</t>
  </si>
  <si>
    <t>Manuoki трусики XL (12+ кг) 38 шт.</t>
  </si>
  <si>
    <t>607cd5067399013aeaf7b55d</t>
  </si>
  <si>
    <t>YokoSun подгузники M (5-10 кг) 62 шт.</t>
  </si>
  <si>
    <t>607c33cab9f8ed240d1ed174</t>
  </si>
  <si>
    <t>607c603399d6ef0132d10b26</t>
  </si>
  <si>
    <t>607c7235c3080f0aac93095d</t>
  </si>
  <si>
    <t>Bourjois Тушь для ресниц Twist Up the Volume Ultra Black Edition, 52 ultra black</t>
  </si>
  <si>
    <t>607c3de77399014964f7b5d8</t>
  </si>
  <si>
    <t>Max Factor Праймер для лица Miracle Prep Illuminating &amp; Hydrating Primer 30 мл 001</t>
  </si>
  <si>
    <t>607c09d4dbdc315da3574d47</t>
  </si>
  <si>
    <t>Гель для стирки Kao Attack Multi‐Action, 0.77 кг, дой-пак</t>
  </si>
  <si>
    <t>607be03a954f6bcf288cc686</t>
  </si>
  <si>
    <t>YokoSun трусики Eco L (9-14 кг) 44 шт.</t>
  </si>
  <si>
    <t>607ab0547153b326c4fe7682</t>
  </si>
  <si>
    <t>607a96e299d6ef4c72d10a95</t>
  </si>
  <si>
    <t>Ёkitto трусики М (5-10 кг) 52 шт.</t>
  </si>
  <si>
    <t>607a81db04e9438065052c3a</t>
  </si>
  <si>
    <t>Goo.N подгузники S (4-8 кг) 84 шт.</t>
  </si>
  <si>
    <t>607e847bc3080fd155b963dc</t>
  </si>
  <si>
    <t>16.04.2021</t>
  </si>
  <si>
    <t>6079d7c47399016eb9f7b565</t>
  </si>
  <si>
    <t>Goo.N подгузники L (9-14 кг) 54 шт.</t>
  </si>
  <si>
    <t>607e94cd3620c23835bd0390</t>
  </si>
  <si>
    <t>Goo.N подгузники Ultra L (9-14 кг) 68 шт.</t>
  </si>
  <si>
    <t>607e959e04e9435edd189c7a</t>
  </si>
  <si>
    <t>11.04.2021</t>
  </si>
  <si>
    <t>607ebef794d5270d71e9b2fd</t>
  </si>
  <si>
    <t>607bfd6094d527423bcc21ca</t>
  </si>
  <si>
    <t>607ec06e0fe9957922dfa49f</t>
  </si>
  <si>
    <t>607ec08d954f6bf724594b94</t>
  </si>
  <si>
    <t>607c4b02863e4e4c3a88bf6d</t>
  </si>
  <si>
    <t>607ec2e294d527f7630cb358</t>
  </si>
  <si>
    <t>607ed1328927caf9573d4975</t>
  </si>
  <si>
    <t>Merries подгузники L (9-14 кг) 64 шт.</t>
  </si>
  <si>
    <t>607e5ed773990104d2f7b596</t>
  </si>
  <si>
    <t>Goo.N подгузники Ultra (6-11 кг) 80 шт.</t>
  </si>
  <si>
    <t>607ed4bb954f6b2c3516bdf4</t>
  </si>
  <si>
    <t>Goo.N подгузники Ultra S (4-8 кг) 104 шт.</t>
  </si>
  <si>
    <t>607c74cf99d6ef66aed10b0e</t>
  </si>
  <si>
    <t>607ed508c3080fc420cb85cb</t>
  </si>
  <si>
    <t>607c29bd3b31763f2665c331</t>
  </si>
  <si>
    <t>607ed6b37153b3d623f125bc</t>
  </si>
  <si>
    <t>607ed6e8f78dba4fa864a95f</t>
  </si>
  <si>
    <t>607c7c819066f46b2ba93eb0</t>
  </si>
  <si>
    <t>Frudia Green Grape Pore Control Cream Себорегулирующий крем с экстрактом зеленого винограда, 10 г</t>
  </si>
  <si>
    <t>607ed94194d527871966e2dd</t>
  </si>
  <si>
    <t>607edb19c5311b31c433b664</t>
  </si>
  <si>
    <t>The Skin House Тонер Natural Balancing, 130 мл</t>
  </si>
  <si>
    <t>607dd44a8927ca3a8666abc8</t>
  </si>
  <si>
    <t>MEDI-PEEL 5GF Bor-Tox Peptide Ampoule сыворотка для лица с эффектом ботокса, 30 мл</t>
  </si>
  <si>
    <t>607ee7fd9066f47150f98f60</t>
  </si>
  <si>
    <t>607db43a32da83c12e86f828</t>
  </si>
  <si>
    <t>607eef132af6cd0e7eb96812</t>
  </si>
  <si>
    <t>607ef1eac3080f0a54f3965e</t>
  </si>
  <si>
    <t>607c7a41b9f8edbd6f1ecfe3</t>
  </si>
  <si>
    <t>Manuoki подгузники UltraThin M (6-11 кг) 56 шт.</t>
  </si>
  <si>
    <t>607f1e96fbacea29717cf1ea</t>
  </si>
  <si>
    <t>607e0a4920d51d1c662d5e7b</t>
  </si>
  <si>
    <t>607c655f3b317648ee65c42d</t>
  </si>
  <si>
    <t>Набор Esthetic House CP-1 Intense nourishing v2.0, шампунь, 500 мл и кондиционер, 500 мл</t>
  </si>
  <si>
    <t>607b39063620c25cf9f00e13</t>
  </si>
  <si>
    <t>607d77b77153b3fe15fe763b</t>
  </si>
  <si>
    <t>Joonies подгузники Premium Soft M (6-11 кг) 58 шт.</t>
  </si>
  <si>
    <t>607ea72e94d527f2f7cc221e</t>
  </si>
  <si>
    <t>607efe670fe995719deeed6b</t>
  </si>
  <si>
    <t>607f69bd8927ca82debda354</t>
  </si>
  <si>
    <t>YokoSun трусики Premium XL (12-20 кг) 38 шт.</t>
  </si>
  <si>
    <t>607c8ca97399016d70f7b5cf</t>
  </si>
  <si>
    <t>607ee794954f6b28428cc6a2</t>
  </si>
  <si>
    <t>607d7535c3080fa686930922</t>
  </si>
  <si>
    <t>607f6ecadbdc31035c89a9e5</t>
  </si>
  <si>
    <t>Max Factor Тушь для ресниц False Lash Effect, black</t>
  </si>
  <si>
    <t>607f6eee792ab132efad6659</t>
  </si>
  <si>
    <t>607f6ef12fe098325bd73e5f</t>
  </si>
  <si>
    <t>Merries трусики XL (12-22 кг) 50 шт.</t>
  </si>
  <si>
    <t>607f708f792ab16116faa25c</t>
  </si>
  <si>
    <t>Joonies подгузники Premium Soft L (9-14 кг) 42 шт.</t>
  </si>
  <si>
    <t>607f71e873990158618c4f73</t>
  </si>
  <si>
    <t>607f724a3620c2264685b7fe</t>
  </si>
  <si>
    <t>607d698dfbacea396a64cf59</t>
  </si>
  <si>
    <t>YokoSun подгузники XL (13+ кг) 42 шт.</t>
  </si>
  <si>
    <t>607c94456a86433be596ffd8</t>
  </si>
  <si>
    <t>607ea8837153b333c5646cb6</t>
  </si>
  <si>
    <t>607f7c0d94d52729926e5fab</t>
  </si>
  <si>
    <t>607f7f10bed21e093730b1e0</t>
  </si>
  <si>
    <t>607d5dad5a3951716fc1735d</t>
  </si>
  <si>
    <t>607f80ec83b1f2195f9abd13</t>
  </si>
  <si>
    <t>607f80f09066f46f68aa3932</t>
  </si>
  <si>
    <t>607f80f203c3789963237c7c</t>
  </si>
  <si>
    <t>607d431e04e943b419052cfb</t>
  </si>
  <si>
    <t>Joonies трусики Premium Soft XL (12-17 кг) 38 шт.</t>
  </si>
  <si>
    <t>607c1a800fe995195ceeecf5</t>
  </si>
  <si>
    <t>607f85752af6cd3295f5b5ec</t>
  </si>
  <si>
    <t>607f85a3954f6bb164f4ea3c</t>
  </si>
  <si>
    <t>607f85b173990158f90c84dc</t>
  </si>
  <si>
    <t>Vivienne Sabo Тушь для ресниц Cabaret Premiere, 05 коричневый</t>
  </si>
  <si>
    <t>607b15a46a8643105f96ff4f</t>
  </si>
  <si>
    <t>607dd61220d51d36dd2d5f30</t>
  </si>
  <si>
    <t>Goo.N трусики XL (12-20 кг) 38 шт.</t>
  </si>
  <si>
    <t>607eb6ce954f6bef71f84377</t>
  </si>
  <si>
    <t>Goo.N трусики Сheerful Baby XL (11-18 кг) 42 шт.</t>
  </si>
  <si>
    <t>607f8d84f78dba42b92813d7</t>
  </si>
  <si>
    <t>607f8f87b9f8ed95df901936</t>
  </si>
  <si>
    <t>Vivienne Sabo Тушь для ресниц Cabaret Premiere, 01 черный</t>
  </si>
  <si>
    <t>607a578af9880114208bfe6e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</si>
</sst>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587941.0</v>
      </c>
    </row>
    <row r="4" spans="1:9" s="3" customFormat="1" x14ac:dyDescent="0.2" ht="16.0" customHeight="true">
      <c r="A4" s="3" t="s">
        <v>34</v>
      </c>
      <c r="B4" s="10" t="n">
        <v>48574.0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4.3790164E7</v>
      </c>
      <c r="B8" s="8" t="s">
        <v>51</v>
      </c>
      <c r="C8" s="8" t="n">
        <f>IF(false,"120922351", "120922351")</f>
      </c>
      <c r="D8" s="8" t="s">
        <v>52</v>
      </c>
      <c r="E8" s="8" t="n">
        <v>2.0</v>
      </c>
      <c r="F8" s="8" t="n">
        <v>839.0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4.3777823E7</v>
      </c>
      <c r="B9" t="s" s="8">
        <v>51</v>
      </c>
      <c r="C9" t="n" s="8">
        <f>IF(false,"005-1378", "005-1378")</f>
      </c>
      <c r="D9" t="s" s="8">
        <v>56</v>
      </c>
      <c r="E9" t="n" s="8">
        <v>1.0</v>
      </c>
      <c r="F9" t="n" s="8">
        <v>462.0</v>
      </c>
      <c r="G9" t="s" s="8">
        <v>57</v>
      </c>
      <c r="H9" t="s" s="8">
        <v>54</v>
      </c>
      <c r="I9" t="s" s="8">
        <v>58</v>
      </c>
    </row>
    <row r="10" spans="1:9" x14ac:dyDescent="0.2" ht="16.0" customHeight="true">
      <c r="A10" s="7" t="n">
        <v>4.3772299E7</v>
      </c>
      <c r="B10" s="8" t="s">
        <v>51</v>
      </c>
      <c r="C10" s="8" t="n">
        <f>IF(false,"005-1515", "005-1515")</f>
      </c>
      <c r="D10" s="8" t="s">
        <v>59</v>
      </c>
      <c r="E10" s="8" t="n">
        <v>2.0</v>
      </c>
      <c r="F10" s="8" t="n">
        <v>1669.0</v>
      </c>
      <c r="G10" s="8" t="s">
        <v>57</v>
      </c>
      <c r="H10" t="s" s="8">
        <v>54</v>
      </c>
      <c r="I10" t="s" s="8">
        <v>60</v>
      </c>
    </row>
    <row r="11" ht="16.0" customHeight="true">
      <c r="A11" t="n" s="7">
        <v>4.3435619E7</v>
      </c>
      <c r="B11" t="s" s="8">
        <v>61</v>
      </c>
      <c r="C11" t="n" s="8">
        <f>IF(false,"005-1312", "005-1312")</f>
      </c>
      <c r="D11" t="s" s="8">
        <v>62</v>
      </c>
      <c r="E11" t="n" s="8">
        <v>1.0</v>
      </c>
      <c r="F11" t="n" s="8">
        <v>326.0</v>
      </c>
      <c r="G11" t="s" s="8">
        <v>63</v>
      </c>
      <c r="H11" t="s" s="8">
        <v>54</v>
      </c>
      <c r="I11" t="s" s="8">
        <v>64</v>
      </c>
    </row>
    <row r="12" spans="1:9" x14ac:dyDescent="0.2" ht="16.0" customHeight="true">
      <c r="A12" s="7" t="n">
        <v>4.3748695E7</v>
      </c>
      <c r="B12" t="s" s="8">
        <v>51</v>
      </c>
      <c r="C12" t="n" s="8">
        <f>IF(false,"005-1516", "005-1516")</f>
      </c>
      <c r="D12" t="s" s="8">
        <v>65</v>
      </c>
      <c r="E12" t="n" s="8">
        <v>1.0</v>
      </c>
      <c r="F12" t="n" s="8">
        <v>262.0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4.3974455E7</v>
      </c>
      <c r="B13" s="8" t="s">
        <v>67</v>
      </c>
      <c r="C13" s="8" t="n">
        <f>IF(false,"003-315", "003-315")</f>
      </c>
      <c r="D13" s="8" t="s">
        <v>68</v>
      </c>
      <c r="E13" s="8" t="n">
        <v>1.0</v>
      </c>
      <c r="F13" s="8" t="n">
        <v>145.0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4.3908601E7</v>
      </c>
      <c r="B14" s="8" t="s">
        <v>67</v>
      </c>
      <c r="C14" s="8" t="n">
        <f>IF(false,"120922738", "120922738")</f>
      </c>
      <c r="D14" s="8" t="s">
        <v>70</v>
      </c>
      <c r="E14" s="8" t="n">
        <v>1.0</v>
      </c>
      <c r="F14" s="8" t="n">
        <v>540.0</v>
      </c>
      <c r="G14" s="8" t="s">
        <v>57</v>
      </c>
      <c r="H14" s="8" t="s">
        <v>54</v>
      </c>
      <c r="I14" s="8" t="s">
        <v>71</v>
      </c>
    </row>
    <row r="15" ht="16.0" customHeight="true">
      <c r="A15" t="n" s="7">
        <v>4.2667234E7</v>
      </c>
      <c r="B15" t="s" s="8">
        <v>72</v>
      </c>
      <c r="C15" t="n" s="8">
        <f>IF(false,"120922391", "120922391")</f>
      </c>
      <c r="D15" t="s" s="8">
        <v>73</v>
      </c>
      <c r="E15" t="n" s="8">
        <v>1.0</v>
      </c>
      <c r="F15" t="n" s="8">
        <v>72.0</v>
      </c>
      <c r="G15" t="s" s="8">
        <v>63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4.3902372E7</v>
      </c>
      <c r="B16" t="s" s="8">
        <v>67</v>
      </c>
      <c r="C16" t="n" s="8">
        <f>IF(false,"120922624", "120922624")</f>
      </c>
      <c r="D16" t="s" s="8">
        <v>75</v>
      </c>
      <c r="E16" t="n" s="8">
        <v>1.0</v>
      </c>
      <c r="F16" s="8" t="n">
        <v>1748.0</v>
      </c>
      <c r="G16" s="8" t="s">
        <v>57</v>
      </c>
      <c r="H16" s="8" t="s">
        <v>54</v>
      </c>
      <c r="I16" s="8" t="s">
        <v>76</v>
      </c>
    </row>
    <row r="17" spans="1:9" x14ac:dyDescent="0.2" ht="16.0" customHeight="true">
      <c r="A17" s="7" t="n">
        <v>4.3902372E7</v>
      </c>
      <c r="B17" s="8" t="s">
        <v>67</v>
      </c>
      <c r="C17" s="8" t="n">
        <f>IF(false,"005-1256", "005-1256")</f>
      </c>
      <c r="D17" s="8" t="s">
        <v>77</v>
      </c>
      <c r="E17" s="8" t="n">
        <v>1.0</v>
      </c>
      <c r="F17" s="8" t="n">
        <v>527.0</v>
      </c>
      <c r="G17" s="8" t="s">
        <v>57</v>
      </c>
      <c r="H17" s="8" t="s">
        <v>54</v>
      </c>
      <c r="I17" s="8" t="s">
        <v>76</v>
      </c>
    </row>
    <row r="18" spans="1:9" x14ac:dyDescent="0.2" ht="16.0" customHeight="true">
      <c r="A18" s="7" t="n">
        <v>4.3407231E7</v>
      </c>
      <c r="B18" t="s" s="8">
        <v>78</v>
      </c>
      <c r="C18" t="n" s="8">
        <f>IF(false,"01-004111", "01-004111")</f>
      </c>
      <c r="D18" t="s" s="8">
        <v>79</v>
      </c>
      <c r="E18" t="n" s="8">
        <v>1.0</v>
      </c>
      <c r="F18" t="n" s="8">
        <v>135.0</v>
      </c>
      <c r="G18" t="s" s="8">
        <v>63</v>
      </c>
      <c r="H18" t="s" s="8">
        <v>54</v>
      </c>
      <c r="I18" t="s" s="8">
        <v>80</v>
      </c>
    </row>
    <row r="19" spans="1:9" ht="16.0" x14ac:dyDescent="0.2" customHeight="true">
      <c r="A19" s="7" t="n">
        <v>4.373161E7</v>
      </c>
      <c r="B19" s="8" t="s">
        <v>81</v>
      </c>
      <c r="C19" s="8" t="n">
        <f>IF(false,"120921370", "120921370")</f>
      </c>
      <c r="D19" s="8" t="s">
        <v>82</v>
      </c>
      <c r="E19" s="8" t="n">
        <v>1.0</v>
      </c>
      <c r="F19" s="8" t="n">
        <v>277.0</v>
      </c>
      <c r="G19" s="8" t="s">
        <v>63</v>
      </c>
      <c r="H19" s="8" t="s">
        <v>54</v>
      </c>
      <c r="I19" s="8" t="s">
        <v>83</v>
      </c>
    </row>
    <row r="20" spans="1:9" x14ac:dyDescent="0.2" ht="16.0" customHeight="true">
      <c r="A20" s="7" t="n">
        <v>4.3856331E7</v>
      </c>
      <c r="B20" s="8" t="s">
        <v>51</v>
      </c>
      <c r="C20" s="8" t="n">
        <f>IF(false,"120922351", "120922351")</f>
      </c>
      <c r="D20" s="8" t="s">
        <v>52</v>
      </c>
      <c r="E20" s="8" t="n">
        <v>3.0</v>
      </c>
      <c r="F20" s="8" t="n">
        <v>327.0</v>
      </c>
      <c r="G20" s="8" t="s">
        <v>63</v>
      </c>
      <c r="H20" s="8" t="s">
        <v>54</v>
      </c>
      <c r="I20" s="8" t="s">
        <v>84</v>
      </c>
    </row>
    <row r="21" ht="16.0" customHeight="true">
      <c r="A21" t="n" s="7">
        <v>4.368723E7</v>
      </c>
      <c r="B21" t="s" s="8">
        <v>81</v>
      </c>
      <c r="C21" t="n" s="8">
        <f>IF(false,"01-004217", "01-004217")</f>
      </c>
      <c r="D21" t="s" s="8">
        <v>85</v>
      </c>
      <c r="E21" t="n" s="8">
        <v>2.0</v>
      </c>
      <c r="F21" t="n" s="8">
        <v>500.0</v>
      </c>
      <c r="G21" t="s" s="8">
        <v>63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4.3785766E7</v>
      </c>
      <c r="B22" t="s" s="8">
        <v>51</v>
      </c>
      <c r="C22" t="n" s="8">
        <f>IF(false,"008-576", "008-576")</f>
      </c>
      <c r="D22" t="s" s="8">
        <v>87</v>
      </c>
      <c r="E22" t="n" s="8">
        <v>1.0</v>
      </c>
      <c r="F22" s="8" t="n">
        <v>133.0</v>
      </c>
      <c r="G22" s="8" t="s">
        <v>63</v>
      </c>
      <c r="H22" s="8" t="s">
        <v>54</v>
      </c>
      <c r="I22" s="8" t="s">
        <v>88</v>
      </c>
    </row>
    <row r="23" spans="1:9" x14ac:dyDescent="0.2" ht="16.0" customHeight="true">
      <c r="A23" s="7" t="n">
        <v>4.3865024E7</v>
      </c>
      <c r="B23" s="8" t="s">
        <v>67</v>
      </c>
      <c r="C23" s="8" t="n">
        <f>IF(false,"120922352", "120922352")</f>
      </c>
      <c r="D23" s="8" t="s">
        <v>89</v>
      </c>
      <c r="E23" s="8" t="n">
        <v>1.0</v>
      </c>
      <c r="F23" s="8" t="n">
        <v>105.0</v>
      </c>
      <c r="G23" s="8" t="s">
        <v>63</v>
      </c>
      <c r="H23" s="8" t="s">
        <v>54</v>
      </c>
      <c r="I23" s="8" t="s">
        <v>90</v>
      </c>
    </row>
    <row r="24" ht="16.0" customHeight="true">
      <c r="A24" t="n" s="7">
        <v>4.3828452E7</v>
      </c>
      <c r="B24" t="s" s="8">
        <v>51</v>
      </c>
      <c r="C24" t="n" s="8">
        <f>IF(false,"003-318", "003-318")</f>
      </c>
      <c r="D24" t="s" s="8">
        <v>91</v>
      </c>
      <c r="E24" t="n" s="8">
        <v>4.0</v>
      </c>
      <c r="F24" t="n" s="8">
        <v>500.0</v>
      </c>
      <c r="G24" t="s" s="8">
        <v>63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4.3837704E7</v>
      </c>
      <c r="B25" t="s" s="8">
        <v>51</v>
      </c>
      <c r="C25" t="n" s="8">
        <f>IF(false,"005-1515", "005-1515")</f>
      </c>
      <c r="D25" t="s" s="8">
        <v>59</v>
      </c>
      <c r="E25" t="n" s="8">
        <v>1.0</v>
      </c>
      <c r="F25" t="n" s="8">
        <v>276.0</v>
      </c>
      <c r="G25" t="s" s="8">
        <v>57</v>
      </c>
      <c r="H25" t="s" s="8">
        <v>54</v>
      </c>
      <c r="I25" t="s" s="8">
        <v>93</v>
      </c>
    </row>
    <row r="26" ht="16.0" customHeight="true">
      <c r="A26" t="n" s="7">
        <v>4.3830353E7</v>
      </c>
      <c r="B26" t="s" s="8">
        <v>51</v>
      </c>
      <c r="C26" t="n" s="8">
        <f>IF(false,"003-318", "003-318")</f>
      </c>
      <c r="D26" t="s" s="8">
        <v>91</v>
      </c>
      <c r="E26" t="n" s="8">
        <v>1.0</v>
      </c>
      <c r="F26" t="n" s="8">
        <v>1458.0</v>
      </c>
      <c r="G26" t="s" s="8">
        <v>57</v>
      </c>
      <c r="H26" t="s" s="8">
        <v>54</v>
      </c>
      <c r="I26" t="s" s="8">
        <v>94</v>
      </c>
    </row>
    <row r="27" ht="16.0" customHeight="true">
      <c r="A27" t="n" s="7">
        <v>4.3696744E7</v>
      </c>
      <c r="B27" t="s" s="8">
        <v>81</v>
      </c>
      <c r="C27" t="n" s="8">
        <f>IF(false,"01-004217", "01-004217")</f>
      </c>
      <c r="D27" t="s" s="8">
        <v>85</v>
      </c>
      <c r="E27" t="n" s="8">
        <v>1.0</v>
      </c>
      <c r="F27" t="n" s="8">
        <v>48.0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4.369872E7</v>
      </c>
      <c r="B28" t="s" s="8">
        <v>81</v>
      </c>
      <c r="C28" t="n" s="8">
        <f>IF(false,"005-1374", "005-1374")</f>
      </c>
      <c r="D28" t="s" s="8">
        <v>96</v>
      </c>
      <c r="E28" t="n" s="8">
        <v>2.0</v>
      </c>
      <c r="F28" t="n" s="8">
        <v>1509.0</v>
      </c>
      <c r="G28" t="s" s="8">
        <v>57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4.36783E7</v>
      </c>
      <c r="B29" t="s" s="8">
        <v>81</v>
      </c>
      <c r="C29" t="n" s="8">
        <f>IF(false,"120906022", "120906022")</f>
      </c>
      <c r="D29" t="s" s="8">
        <v>98</v>
      </c>
      <c r="E29" t="n" s="8">
        <v>3.0</v>
      </c>
      <c r="F29" t="n" s="8">
        <v>477.0</v>
      </c>
      <c r="G29" s="8" t="s">
        <v>63</v>
      </c>
      <c r="H29" t="s" s="8">
        <v>54</v>
      </c>
      <c r="I29" s="8" t="s">
        <v>99</v>
      </c>
    </row>
    <row r="30" ht="16.0" customHeight="true">
      <c r="A30" t="n" s="7">
        <v>4.3076446E7</v>
      </c>
      <c r="B30" t="s" s="8">
        <v>100</v>
      </c>
      <c r="C30" t="n" s="8">
        <f>IF(false,"120922158", "120922158")</f>
      </c>
      <c r="D30" t="s" s="8">
        <v>101</v>
      </c>
      <c r="E30" t="n" s="8">
        <v>2.0</v>
      </c>
      <c r="F30" t="n" s="8">
        <v>208.0</v>
      </c>
      <c r="G30" t="s" s="8">
        <v>63</v>
      </c>
      <c r="H30" t="s" s="8">
        <v>54</v>
      </c>
      <c r="I30" t="s" s="8">
        <v>102</v>
      </c>
    </row>
    <row r="31" ht="16.0" customHeight="true">
      <c r="A31" t="n" s="7">
        <v>4.3076446E7</v>
      </c>
      <c r="B31" t="s" s="8">
        <v>100</v>
      </c>
      <c r="C31" t="n" s="8">
        <f>IF(false,"120921947", "120921947")</f>
      </c>
      <c r="D31" t="s" s="8">
        <v>103</v>
      </c>
      <c r="E31" t="n" s="8">
        <v>1.0</v>
      </c>
      <c r="F31" t="n" s="8">
        <v>105.0</v>
      </c>
      <c r="G31" t="s" s="8">
        <v>63</v>
      </c>
      <c r="H31" t="s" s="8">
        <v>54</v>
      </c>
      <c r="I31" t="s" s="8">
        <v>102</v>
      </c>
    </row>
    <row r="32" ht="16.0" customHeight="true">
      <c r="A32" t="n" s="7">
        <v>4.3738197E7</v>
      </c>
      <c r="B32" t="s" s="8">
        <v>81</v>
      </c>
      <c r="C32" t="n" s="8">
        <f>IF(false,"008-576", "008-576")</f>
      </c>
      <c r="D32" t="s" s="8">
        <v>87</v>
      </c>
      <c r="E32" t="n" s="8">
        <v>4.0</v>
      </c>
      <c r="F32" t="n" s="8">
        <v>352.0</v>
      </c>
      <c r="G32" t="s" s="8">
        <v>63</v>
      </c>
      <c r="H32" t="s" s="8">
        <v>54</v>
      </c>
      <c r="I32" t="s" s="8">
        <v>104</v>
      </c>
    </row>
    <row r="33" ht="16.0" customHeight="true">
      <c r="A33" t="n" s="7">
        <v>4.3738197E7</v>
      </c>
      <c r="B33" t="s" s="8">
        <v>81</v>
      </c>
      <c r="C33" t="n" s="8">
        <f>IF(false,"008-575", "008-575")</f>
      </c>
      <c r="D33" t="s" s="8">
        <v>105</v>
      </c>
      <c r="E33" t="n" s="8">
        <v>1.0</v>
      </c>
      <c r="F33" t="n" s="8">
        <v>91.0</v>
      </c>
      <c r="G33" t="s" s="8">
        <v>63</v>
      </c>
      <c r="H33" t="s" s="8">
        <v>54</v>
      </c>
      <c r="I33" t="s" s="8">
        <v>104</v>
      </c>
    </row>
    <row r="34" ht="16.0" customHeight="true">
      <c r="A34" t="n" s="7">
        <v>4.3764815E7</v>
      </c>
      <c r="B34" t="s" s="8">
        <v>51</v>
      </c>
      <c r="C34" t="n" s="8">
        <f>IF(false,"003-319", "003-319")</f>
      </c>
      <c r="D34" t="s" s="8">
        <v>106</v>
      </c>
      <c r="E34" t="n" s="8">
        <v>1.0</v>
      </c>
      <c r="F34" t="n" s="8">
        <v>200.0</v>
      </c>
      <c r="G34" t="s" s="8">
        <v>63</v>
      </c>
      <c r="H34" t="s" s="8">
        <v>54</v>
      </c>
      <c r="I34" t="s" s="8">
        <v>107</v>
      </c>
    </row>
    <row r="35" ht="16.0" customHeight="true">
      <c r="A35" t="n" s="7">
        <v>4.3873222E7</v>
      </c>
      <c r="B35" t="s" s="8">
        <v>67</v>
      </c>
      <c r="C35" t="n" s="8">
        <f>IF(false,"120922352", "120922352")</f>
      </c>
      <c r="D35" t="s" s="8">
        <v>89</v>
      </c>
      <c r="E35" t="n" s="8">
        <v>1.0</v>
      </c>
      <c r="F35" t="n" s="8">
        <v>260.0</v>
      </c>
      <c r="G35" t="s" s="8">
        <v>57</v>
      </c>
      <c r="H35" t="s" s="8">
        <v>54</v>
      </c>
      <c r="I35" t="s" s="8">
        <v>108</v>
      </c>
    </row>
    <row r="36" ht="16.0" customHeight="true">
      <c r="A36" t="n" s="7">
        <v>4.3764815E7</v>
      </c>
      <c r="B36" t="s" s="8">
        <v>51</v>
      </c>
      <c r="C36" t="n" s="8">
        <f>IF(false,"003-319", "003-319")</f>
      </c>
      <c r="D36" t="s" s="8">
        <v>106</v>
      </c>
      <c r="E36" t="n" s="8">
        <v>1.0</v>
      </c>
      <c r="F36" t="n" s="8">
        <v>1148.0</v>
      </c>
      <c r="G36" t="s" s="8">
        <v>57</v>
      </c>
      <c r="H36" t="s" s="8">
        <v>54</v>
      </c>
      <c r="I36" t="s" s="8">
        <v>109</v>
      </c>
    </row>
    <row r="37" ht="16.0" customHeight="true">
      <c r="A37" t="n" s="7">
        <v>4.3859098E7</v>
      </c>
      <c r="B37" t="s" s="8">
        <v>67</v>
      </c>
      <c r="C37" t="n" s="8">
        <f>IF(false,"01-003884", "01-003884")</f>
      </c>
      <c r="D37" t="s" s="8">
        <v>110</v>
      </c>
      <c r="E37" t="n" s="8">
        <v>1.0</v>
      </c>
      <c r="F37" t="n" s="8">
        <v>142.0</v>
      </c>
      <c r="G37" t="s" s="8">
        <v>63</v>
      </c>
      <c r="H37" t="s" s="8">
        <v>54</v>
      </c>
      <c r="I37" t="s" s="8">
        <v>111</v>
      </c>
    </row>
    <row r="38" ht="16.0" customHeight="true">
      <c r="A38" t="n" s="7">
        <v>4.380159E7</v>
      </c>
      <c r="B38" t="s" s="8">
        <v>51</v>
      </c>
      <c r="C38" t="n" s="8">
        <f>IF(false,"01-004217", "01-004217")</f>
      </c>
      <c r="D38" t="s" s="8">
        <v>85</v>
      </c>
      <c r="E38" t="n" s="8">
        <v>1.0</v>
      </c>
      <c r="F38" t="n" s="8">
        <v>372.0</v>
      </c>
      <c r="G38" t="s" s="8">
        <v>63</v>
      </c>
      <c r="H38" t="s" s="8">
        <v>54</v>
      </c>
      <c r="I38" t="s" s="8">
        <v>112</v>
      </c>
    </row>
    <row r="39" ht="16.0" customHeight="true">
      <c r="A39" t="n" s="7">
        <v>4.3655061E7</v>
      </c>
      <c r="B39" t="s" s="8">
        <v>81</v>
      </c>
      <c r="C39" t="n" s="8">
        <f>IF(false,"01-004071", "01-004071")</f>
      </c>
      <c r="D39" t="s" s="8">
        <v>113</v>
      </c>
      <c r="E39" t="n" s="8">
        <v>1.0</v>
      </c>
      <c r="F39" t="n" s="8">
        <v>138.0</v>
      </c>
      <c r="G39" t="s" s="8">
        <v>63</v>
      </c>
      <c r="H39" t="s" s="8">
        <v>54</v>
      </c>
      <c r="I39" t="s" s="8">
        <v>114</v>
      </c>
    </row>
    <row r="40" ht="16.0" customHeight="true">
      <c r="A40" t="n" s="7">
        <v>4.3659192E7</v>
      </c>
      <c r="B40" t="s" s="8">
        <v>81</v>
      </c>
      <c r="C40" t="n" s="8">
        <f>IF(false,"01-003884", "01-003884")</f>
      </c>
      <c r="D40" t="s" s="8">
        <v>110</v>
      </c>
      <c r="E40" t="n" s="8">
        <v>2.0</v>
      </c>
      <c r="F40" t="n" s="8">
        <v>296.0</v>
      </c>
      <c r="G40" t="s" s="8">
        <v>63</v>
      </c>
      <c r="H40" t="s" s="8">
        <v>54</v>
      </c>
      <c r="I40" t="s" s="8">
        <v>115</v>
      </c>
    </row>
    <row r="41" ht="16.0" customHeight="true">
      <c r="A41" t="n" s="7">
        <v>4.3659192E7</v>
      </c>
      <c r="B41" t="s" s="8">
        <v>81</v>
      </c>
      <c r="C41" t="n" s="8">
        <f>IF(false,"008-576", "008-576")</f>
      </c>
      <c r="D41" t="s" s="8">
        <v>87</v>
      </c>
      <c r="E41" t="n" s="8">
        <v>1.0</v>
      </c>
      <c r="F41" t="n" s="8">
        <v>152.0</v>
      </c>
      <c r="G41" t="s" s="8">
        <v>63</v>
      </c>
      <c r="H41" t="s" s="8">
        <v>54</v>
      </c>
      <c r="I41" t="s" s="8">
        <v>115</v>
      </c>
    </row>
    <row r="42" ht="16.0" customHeight="true">
      <c r="A42" t="n" s="7">
        <v>4.3724047E7</v>
      </c>
      <c r="B42" t="s" s="8">
        <v>81</v>
      </c>
      <c r="C42" t="n" s="8">
        <f>IF(false,"01-004217", "01-004217")</f>
      </c>
      <c r="D42" t="s" s="8">
        <v>85</v>
      </c>
      <c r="E42" t="n" s="8">
        <v>1.0</v>
      </c>
      <c r="F42" t="n" s="8">
        <v>398.0</v>
      </c>
      <c r="G42" t="s" s="8">
        <v>63</v>
      </c>
      <c r="H42" t="s" s="8">
        <v>54</v>
      </c>
      <c r="I42" t="s" s="8">
        <v>116</v>
      </c>
    </row>
    <row r="43" ht="16.0" customHeight="true">
      <c r="A43" t="n" s="7">
        <v>4.3846527E7</v>
      </c>
      <c r="B43" t="s" s="8">
        <v>51</v>
      </c>
      <c r="C43" t="n" s="8">
        <f>IF(false,"120922351", "120922351")</f>
      </c>
      <c r="D43" t="s" s="8">
        <v>52</v>
      </c>
      <c r="E43" t="n" s="8">
        <v>1.0</v>
      </c>
      <c r="F43" t="n" s="8">
        <v>503.0</v>
      </c>
      <c r="G43" t="s" s="8">
        <v>57</v>
      </c>
      <c r="H43" t="s" s="8">
        <v>54</v>
      </c>
      <c r="I43" t="s" s="8">
        <v>117</v>
      </c>
    </row>
    <row r="44" ht="16.0" customHeight="true">
      <c r="A44" t="n" s="7">
        <v>4.3746385E7</v>
      </c>
      <c r="B44" t="s" s="8">
        <v>51</v>
      </c>
      <c r="C44" t="n" s="8">
        <f>IF(false,"120922456", "120922456")</f>
      </c>
      <c r="D44" t="s" s="8">
        <v>118</v>
      </c>
      <c r="E44" t="n" s="8">
        <v>1.0</v>
      </c>
      <c r="F44" t="n" s="8">
        <v>144.0</v>
      </c>
      <c r="G44" t="s" s="8">
        <v>63</v>
      </c>
      <c r="H44" t="s" s="8">
        <v>54</v>
      </c>
      <c r="I44" t="s" s="8">
        <v>119</v>
      </c>
    </row>
    <row r="45" ht="16.0" customHeight="true">
      <c r="A45" t="n" s="7">
        <v>4.3660888E7</v>
      </c>
      <c r="B45" t="s" s="8">
        <v>81</v>
      </c>
      <c r="C45" t="n" s="8">
        <f>IF(false,"120906022", "120906022")</f>
      </c>
      <c r="D45" t="s" s="8">
        <v>98</v>
      </c>
      <c r="E45" t="n" s="8">
        <v>4.0</v>
      </c>
      <c r="F45" t="n" s="8">
        <v>500.0</v>
      </c>
      <c r="G45" t="s" s="8">
        <v>63</v>
      </c>
      <c r="H45" t="s" s="8">
        <v>54</v>
      </c>
      <c r="I45" t="s" s="8">
        <v>120</v>
      </c>
    </row>
    <row r="46" ht="16.0" customHeight="true">
      <c r="A46" t="n" s="7">
        <v>4.3746385E7</v>
      </c>
      <c r="B46" t="s" s="8">
        <v>51</v>
      </c>
      <c r="C46" t="n" s="8">
        <f>IF(false,"120922456", "120922456")</f>
      </c>
      <c r="D46" t="s" s="8">
        <v>118</v>
      </c>
      <c r="E46" t="n" s="8">
        <v>1.0</v>
      </c>
      <c r="F46" t="n" s="8">
        <v>39.0</v>
      </c>
      <c r="G46" t="s" s="8">
        <v>53</v>
      </c>
      <c r="H46" t="s" s="8">
        <v>54</v>
      </c>
      <c r="I46" t="s" s="8">
        <v>121</v>
      </c>
    </row>
    <row r="47" ht="16.0" customHeight="true">
      <c r="A47" t="n" s="7">
        <v>4.3682106E7</v>
      </c>
      <c r="B47" t="s" s="8">
        <v>81</v>
      </c>
      <c r="C47" t="n" s="8">
        <f>IF(false,"000-631", "000-631")</f>
      </c>
      <c r="D47" t="s" s="8">
        <v>122</v>
      </c>
      <c r="E47" t="n" s="8">
        <v>1.0</v>
      </c>
      <c r="F47" t="n" s="8">
        <v>504.0</v>
      </c>
      <c r="G47" t="s" s="8">
        <v>57</v>
      </c>
      <c r="H47" t="s" s="8">
        <v>54</v>
      </c>
      <c r="I47" t="s" s="8">
        <v>123</v>
      </c>
    </row>
    <row r="48" ht="16.0" customHeight="true">
      <c r="A48" t="n" s="7">
        <v>4.3667691E7</v>
      </c>
      <c r="B48" t="s" s="8">
        <v>81</v>
      </c>
      <c r="C48" t="n" s="8">
        <f>IF(false,"01-004215", "01-004215")</f>
      </c>
      <c r="D48" t="s" s="8">
        <v>124</v>
      </c>
      <c r="E48" t="n" s="8">
        <v>1.0</v>
      </c>
      <c r="F48" t="n" s="8">
        <v>230.0</v>
      </c>
      <c r="G48" t="s" s="8">
        <v>63</v>
      </c>
      <c r="H48" t="s" s="8">
        <v>54</v>
      </c>
      <c r="I48" t="s" s="8">
        <v>125</v>
      </c>
    </row>
    <row r="49" ht="16.0" customHeight="true">
      <c r="A49" t="n" s="7">
        <v>4.3847152E7</v>
      </c>
      <c r="B49" t="s" s="8">
        <v>51</v>
      </c>
      <c r="C49" t="n" s="8">
        <f>IF(false,"120922351", "120922351")</f>
      </c>
      <c r="D49" t="s" s="8">
        <v>52</v>
      </c>
      <c r="E49" t="n" s="8">
        <v>1.0</v>
      </c>
      <c r="F49" t="n" s="8">
        <v>201.0</v>
      </c>
      <c r="G49" t="s" s="8">
        <v>53</v>
      </c>
      <c r="H49" t="s" s="8">
        <v>54</v>
      </c>
      <c r="I49" t="s" s="8">
        <v>126</v>
      </c>
    </row>
    <row r="50" ht="16.0" customHeight="true">
      <c r="A50" t="n" s="7">
        <v>4.3828497E7</v>
      </c>
      <c r="B50" t="s" s="8">
        <v>51</v>
      </c>
      <c r="C50" t="n" s="8">
        <f>IF(false,"120921947", "120921947")</f>
      </c>
      <c r="D50" t="s" s="8">
        <v>103</v>
      </c>
      <c r="E50" t="n" s="8">
        <v>1.0</v>
      </c>
      <c r="F50" t="n" s="8">
        <v>100.0</v>
      </c>
      <c r="G50" t="s" s="8">
        <v>63</v>
      </c>
      <c r="H50" t="s" s="8">
        <v>54</v>
      </c>
      <c r="I50" t="s" s="8">
        <v>127</v>
      </c>
    </row>
    <row r="51" ht="16.0" customHeight="true">
      <c r="A51" t="n" s="7">
        <v>4.3848617E7</v>
      </c>
      <c r="B51" t="s" s="8">
        <v>51</v>
      </c>
      <c r="C51" t="n" s="8">
        <f>IF(false,"120922092", "120922092")</f>
      </c>
      <c r="D51" t="s" s="8">
        <v>128</v>
      </c>
      <c r="E51" t="n" s="8">
        <v>1.0</v>
      </c>
      <c r="F51" t="n" s="8">
        <v>51.0</v>
      </c>
      <c r="G51" t="s" s="8">
        <v>63</v>
      </c>
      <c r="H51" t="s" s="8">
        <v>54</v>
      </c>
      <c r="I51" t="s" s="8">
        <v>129</v>
      </c>
    </row>
    <row r="52" ht="16.0" customHeight="true">
      <c r="A52" t="n" s="7">
        <v>4.386459E7</v>
      </c>
      <c r="B52" t="s" s="8">
        <v>67</v>
      </c>
      <c r="C52" t="n" s="8">
        <f>IF(false,"008-577", "008-577")</f>
      </c>
      <c r="D52" t="s" s="8">
        <v>130</v>
      </c>
      <c r="E52" t="n" s="8">
        <v>1.0</v>
      </c>
      <c r="F52" t="n" s="8">
        <v>622.0</v>
      </c>
      <c r="G52" t="s" s="8">
        <v>53</v>
      </c>
      <c r="H52" t="s" s="8">
        <v>54</v>
      </c>
      <c r="I52" t="s" s="8">
        <v>131</v>
      </c>
    </row>
    <row r="53" ht="16.0" customHeight="true">
      <c r="A53" t="n" s="7">
        <v>4.3805983E7</v>
      </c>
      <c r="B53" t="s" s="8">
        <v>51</v>
      </c>
      <c r="C53" t="n" s="8">
        <f>IF(false,"005-1512", "005-1512")</f>
      </c>
      <c r="D53" t="s" s="8">
        <v>132</v>
      </c>
      <c r="E53" t="n" s="8">
        <v>1.0</v>
      </c>
      <c r="F53" t="n" s="8">
        <v>506.0</v>
      </c>
      <c r="G53" t="s" s="8">
        <v>57</v>
      </c>
      <c r="H53" t="s" s="8">
        <v>54</v>
      </c>
      <c r="I53" t="s" s="8">
        <v>133</v>
      </c>
    </row>
    <row r="54" ht="16.0" customHeight="true">
      <c r="A54" t="n" s="7">
        <v>4.3828497E7</v>
      </c>
      <c r="B54" t="s" s="8">
        <v>51</v>
      </c>
      <c r="C54" t="n" s="8">
        <f>IF(false,"120921947", "120921947")</f>
      </c>
      <c r="D54" t="s" s="8">
        <v>103</v>
      </c>
      <c r="E54" t="n" s="8">
        <v>1.0</v>
      </c>
      <c r="F54" t="n" s="8">
        <v>178.0</v>
      </c>
      <c r="G54" t="s" s="8">
        <v>57</v>
      </c>
      <c r="H54" t="s" s="8">
        <v>54</v>
      </c>
      <c r="I54" t="s" s="8">
        <v>134</v>
      </c>
    </row>
    <row r="55" ht="16.0" customHeight="true">
      <c r="A55" t="n" s="7">
        <v>4.3837555E7</v>
      </c>
      <c r="B55" t="s" s="8">
        <v>51</v>
      </c>
      <c r="C55" t="n" s="8">
        <f>IF(false,"120922352", "120922352")</f>
      </c>
      <c r="D55" t="s" s="8">
        <v>89</v>
      </c>
      <c r="E55" t="n" s="8">
        <v>1.0</v>
      </c>
      <c r="F55" t="n" s="8">
        <v>159.0</v>
      </c>
      <c r="G55" t="s" s="8">
        <v>57</v>
      </c>
      <c r="H55" t="s" s="8">
        <v>54</v>
      </c>
      <c r="I55" t="s" s="8">
        <v>135</v>
      </c>
    </row>
    <row r="56" ht="16.0" customHeight="true">
      <c r="A56" t="n" s="7">
        <v>4.3811631E7</v>
      </c>
      <c r="B56" t="s" s="8">
        <v>51</v>
      </c>
      <c r="C56" t="n" s="8">
        <f>IF(false,"120922586", "120922586")</f>
      </c>
      <c r="D56" t="s" s="8">
        <v>136</v>
      </c>
      <c r="E56" t="n" s="8">
        <v>1.0</v>
      </c>
      <c r="F56" t="n" s="8">
        <v>598.0</v>
      </c>
      <c r="G56" t="s" s="8">
        <v>53</v>
      </c>
      <c r="H56" t="s" s="8">
        <v>54</v>
      </c>
      <c r="I56" t="s" s="8">
        <v>137</v>
      </c>
    </row>
    <row r="57" ht="16.0" customHeight="true">
      <c r="A57" t="n" s="7">
        <v>4.3785572E7</v>
      </c>
      <c r="B57" t="s" s="8">
        <v>51</v>
      </c>
      <c r="C57" t="n" s="8">
        <f>IF(false,"120922235", "120922235")</f>
      </c>
      <c r="D57" t="s" s="8">
        <v>138</v>
      </c>
      <c r="E57" t="n" s="8">
        <v>1.0</v>
      </c>
      <c r="F57" t="n" s="8">
        <v>746.0</v>
      </c>
      <c r="G57" t="s" s="8">
        <v>57</v>
      </c>
      <c r="H57" t="s" s="8">
        <v>54</v>
      </c>
      <c r="I57" t="s" s="8">
        <v>139</v>
      </c>
    </row>
    <row r="58" ht="16.0" customHeight="true">
      <c r="A58" t="n" s="7">
        <v>4.3766003E7</v>
      </c>
      <c r="B58" t="s" s="8">
        <v>51</v>
      </c>
      <c r="C58" t="n" s="8">
        <f>IF(false,"01-003810", "01-003810")</f>
      </c>
      <c r="D58" t="s" s="8">
        <v>140</v>
      </c>
      <c r="E58" t="n" s="8">
        <v>1.0</v>
      </c>
      <c r="F58" t="n" s="8">
        <v>426.0</v>
      </c>
      <c r="G58" t="s" s="8">
        <v>57</v>
      </c>
      <c r="H58" t="s" s="8">
        <v>54</v>
      </c>
      <c r="I58" t="s" s="8">
        <v>141</v>
      </c>
    </row>
    <row r="59" ht="16.0" customHeight="true">
      <c r="A59" t="n" s="7">
        <v>4.3766003E7</v>
      </c>
      <c r="B59" t="s" s="8">
        <v>51</v>
      </c>
      <c r="C59" t="n" s="8">
        <f>IF(false,"000-631", "000-631")</f>
      </c>
      <c r="D59" t="s" s="8">
        <v>122</v>
      </c>
      <c r="E59" t="n" s="8">
        <v>1.0</v>
      </c>
      <c r="F59" t="n" s="8">
        <v>415.0</v>
      </c>
      <c r="G59" t="s" s="8">
        <v>57</v>
      </c>
      <c r="H59" t="s" s="8">
        <v>54</v>
      </c>
      <c r="I59" t="s" s="8">
        <v>141</v>
      </c>
    </row>
    <row r="60" ht="16.0" customHeight="true">
      <c r="A60" t="n" s="7">
        <v>4.3679414E7</v>
      </c>
      <c r="B60" t="s" s="8">
        <v>81</v>
      </c>
      <c r="C60" t="n" s="8">
        <f>IF(false,"120922769", "120922769")</f>
      </c>
      <c r="D60" t="s" s="8">
        <v>142</v>
      </c>
      <c r="E60" t="n" s="8">
        <v>1.0</v>
      </c>
      <c r="F60" t="n" s="8">
        <v>848.0</v>
      </c>
      <c r="G60" t="s" s="8">
        <v>57</v>
      </c>
      <c r="H60" t="s" s="8">
        <v>54</v>
      </c>
      <c r="I60" t="s" s="8">
        <v>143</v>
      </c>
    </row>
    <row r="61" ht="16.0" customHeight="true">
      <c r="A61" t="n" s="7">
        <v>4.3667691E7</v>
      </c>
      <c r="B61" t="s" s="8">
        <v>81</v>
      </c>
      <c r="C61" t="n" s="8">
        <f>IF(false,"01-004215", "01-004215")</f>
      </c>
      <c r="D61" t="s" s="8">
        <v>124</v>
      </c>
      <c r="E61" t="n" s="8">
        <v>1.0</v>
      </c>
      <c r="F61" t="n" s="8">
        <v>60.0</v>
      </c>
      <c r="G61" t="s" s="8">
        <v>57</v>
      </c>
      <c r="H61" t="s" s="8">
        <v>54</v>
      </c>
      <c r="I61" t="s" s="8">
        <v>144</v>
      </c>
    </row>
    <row r="62" ht="16.0" customHeight="true">
      <c r="A62" t="n" s="7">
        <v>4.3658959E7</v>
      </c>
      <c r="B62" t="s" s="8">
        <v>81</v>
      </c>
      <c r="C62" t="n" s="8">
        <f>IF(false,"120921543", "120921543")</f>
      </c>
      <c r="D62" t="s" s="8">
        <v>145</v>
      </c>
      <c r="E62" t="n" s="8">
        <v>1.0</v>
      </c>
      <c r="F62" t="n" s="8">
        <v>137.0</v>
      </c>
      <c r="G62" t="s" s="8">
        <v>53</v>
      </c>
      <c r="H62" t="s" s="8">
        <v>54</v>
      </c>
      <c r="I62" t="s" s="8">
        <v>146</v>
      </c>
    </row>
    <row r="63" ht="16.0" customHeight="true">
      <c r="A63" t="n" s="7">
        <v>4.3416664E7</v>
      </c>
      <c r="B63" t="s" s="8">
        <v>78</v>
      </c>
      <c r="C63" t="n" s="8">
        <f>IF(false,"002-101", "002-101")</f>
      </c>
      <c r="D63" t="s" s="8">
        <v>147</v>
      </c>
      <c r="E63" t="n" s="8">
        <v>1.0</v>
      </c>
      <c r="F63" t="n" s="8">
        <v>181.0</v>
      </c>
      <c r="G63" t="s" s="8">
        <v>63</v>
      </c>
      <c r="H63" t="s" s="8">
        <v>54</v>
      </c>
      <c r="I63" t="s" s="8">
        <v>148</v>
      </c>
    </row>
    <row r="64" ht="16.0" customHeight="true">
      <c r="A64" t="n" s="7">
        <v>4.36292E7</v>
      </c>
      <c r="B64" t="s" s="8">
        <v>149</v>
      </c>
      <c r="C64" t="n" s="8">
        <f>IF(false,"120906022", "120906022")</f>
      </c>
      <c r="D64" t="s" s="8">
        <v>98</v>
      </c>
      <c r="E64" t="n" s="8">
        <v>1.0</v>
      </c>
      <c r="F64" t="n" s="8">
        <v>417.0</v>
      </c>
      <c r="G64" t="s" s="8">
        <v>57</v>
      </c>
      <c r="H64" t="s" s="8">
        <v>54</v>
      </c>
      <c r="I64" t="s" s="8">
        <v>150</v>
      </c>
    </row>
    <row r="65" ht="16.0" customHeight="true">
      <c r="A65" t="n" s="7">
        <v>4.3120892E7</v>
      </c>
      <c r="B65" t="s" s="8">
        <v>100</v>
      </c>
      <c r="C65" t="n" s="8">
        <f>IF(false,"002-099", "002-099")</f>
      </c>
      <c r="D65" t="s" s="8">
        <v>151</v>
      </c>
      <c r="E65" t="n" s="8">
        <v>3.0</v>
      </c>
      <c r="F65" t="n" s="8">
        <v>1206.0</v>
      </c>
      <c r="G65" t="s" s="8">
        <v>63</v>
      </c>
      <c r="H65" t="s" s="8">
        <v>54</v>
      </c>
      <c r="I65" t="s" s="8">
        <v>152</v>
      </c>
    </row>
    <row r="66" ht="16.0" customHeight="true">
      <c r="A66" t="n" s="7">
        <v>4.351281E7</v>
      </c>
      <c r="B66" t="s" s="8">
        <v>61</v>
      </c>
      <c r="C66" t="n" s="8">
        <f>IF(false,"005-1110", "005-1110")</f>
      </c>
      <c r="D66" t="s" s="8">
        <v>153</v>
      </c>
      <c r="E66" t="n" s="8">
        <v>2.0</v>
      </c>
      <c r="F66" t="n" s="8">
        <v>986.0</v>
      </c>
      <c r="G66" t="s" s="8">
        <v>63</v>
      </c>
      <c r="H66" t="s" s="8">
        <v>54</v>
      </c>
      <c r="I66" t="s" s="8">
        <v>154</v>
      </c>
    </row>
    <row r="67" ht="16.0" customHeight="true">
      <c r="A67" t="n" s="7">
        <v>4.2981108E7</v>
      </c>
      <c r="B67" t="s" s="8">
        <v>155</v>
      </c>
      <c r="C67" t="n" s="8">
        <f>IF(false,"003-318", "003-318")</f>
      </c>
      <c r="D67" t="s" s="8">
        <v>91</v>
      </c>
      <c r="E67" t="n" s="8">
        <v>1.0</v>
      </c>
      <c r="F67" t="n" s="8">
        <v>327.0</v>
      </c>
      <c r="G67" t="s" s="8">
        <v>63</v>
      </c>
      <c r="H67" t="s" s="8">
        <v>54</v>
      </c>
      <c r="I67" t="s" s="8">
        <v>156</v>
      </c>
    </row>
    <row r="68" ht="16.0" customHeight="true">
      <c r="A68" t="n" s="7">
        <v>4.3779275E7</v>
      </c>
      <c r="B68" t="s" s="8">
        <v>51</v>
      </c>
      <c r="C68" t="n" s="8">
        <f>IF(false,"01-004215", "01-004215")</f>
      </c>
      <c r="D68" t="s" s="8">
        <v>124</v>
      </c>
      <c r="E68" t="n" s="8">
        <v>1.0</v>
      </c>
      <c r="F68" t="n" s="8">
        <v>2299.0</v>
      </c>
      <c r="G68" t="s" s="8">
        <v>57</v>
      </c>
      <c r="H68" t="s" s="8">
        <v>54</v>
      </c>
      <c r="I68" t="s" s="8">
        <v>157</v>
      </c>
    </row>
    <row r="69" ht="16.0" customHeight="true">
      <c r="A69" t="n" s="7">
        <v>4.3832156E7</v>
      </c>
      <c r="B69" t="s" s="8">
        <v>51</v>
      </c>
      <c r="C69" t="n" s="8">
        <f>IF(false,"003-315", "003-315")</f>
      </c>
      <c r="D69" t="s" s="8">
        <v>68</v>
      </c>
      <c r="E69" t="n" s="8">
        <v>2.0</v>
      </c>
      <c r="F69" t="n" s="8">
        <v>344.0</v>
      </c>
      <c r="G69" t="s" s="8">
        <v>63</v>
      </c>
      <c r="H69" t="s" s="8">
        <v>54</v>
      </c>
      <c r="I69" t="s" s="8">
        <v>158</v>
      </c>
    </row>
    <row r="70" ht="16.0" customHeight="true">
      <c r="A70" t="n" s="7">
        <v>4.3816699E7</v>
      </c>
      <c r="B70" t="s" s="8">
        <v>51</v>
      </c>
      <c r="C70" t="n" s="8">
        <f>IF(false,"01-003884", "01-003884")</f>
      </c>
      <c r="D70" t="s" s="8">
        <v>110</v>
      </c>
      <c r="E70" t="n" s="8">
        <v>2.0</v>
      </c>
      <c r="F70" t="n" s="8">
        <v>266.0</v>
      </c>
      <c r="G70" t="s" s="8">
        <v>63</v>
      </c>
      <c r="H70" t="s" s="8">
        <v>54</v>
      </c>
      <c r="I70" t="s" s="8">
        <v>159</v>
      </c>
    </row>
    <row r="71" ht="16.0" customHeight="true">
      <c r="A71" t="n" s="7">
        <v>4.3816699E7</v>
      </c>
      <c r="B71" t="s" s="8">
        <v>51</v>
      </c>
      <c r="C71" t="n" s="8">
        <f>IF(false,"01-003884", "01-003884")</f>
      </c>
      <c r="D71" t="s" s="8">
        <v>110</v>
      </c>
      <c r="E71" t="n" s="8">
        <v>2.0</v>
      </c>
      <c r="F71" t="n" s="8">
        <v>429.0</v>
      </c>
      <c r="G71" t="s" s="8">
        <v>57</v>
      </c>
      <c r="H71" t="s" s="8">
        <v>54</v>
      </c>
      <c r="I71" t="s" s="8">
        <v>160</v>
      </c>
    </row>
    <row r="72" ht="16.0" customHeight="true">
      <c r="A72" t="n" s="7">
        <v>4.3681506E7</v>
      </c>
      <c r="B72" t="s" s="8">
        <v>81</v>
      </c>
      <c r="C72" t="n" s="8">
        <f>IF(false,"01-004215", "01-004215")</f>
      </c>
      <c r="D72" t="s" s="8">
        <v>124</v>
      </c>
      <c r="E72" t="n" s="8">
        <v>1.0</v>
      </c>
      <c r="F72" t="n" s="8">
        <v>352.0</v>
      </c>
      <c r="G72" t="s" s="8">
        <v>63</v>
      </c>
      <c r="H72" t="s" s="8">
        <v>54</v>
      </c>
      <c r="I72" t="s" s="8">
        <v>161</v>
      </c>
    </row>
    <row r="73" ht="16.0" customHeight="true">
      <c r="A73" t="n" s="7">
        <v>4.3711577E7</v>
      </c>
      <c r="B73" t="s" s="8">
        <v>81</v>
      </c>
      <c r="C73" t="n" s="8">
        <f>IF(false,"003-319", "003-319")</f>
      </c>
      <c r="D73" t="s" s="8">
        <v>106</v>
      </c>
      <c r="E73" t="n" s="8">
        <v>3.0</v>
      </c>
      <c r="F73" t="n" s="8">
        <v>501.0</v>
      </c>
      <c r="G73" t="s" s="8">
        <v>63</v>
      </c>
      <c r="H73" t="s" s="8">
        <v>54</v>
      </c>
      <c r="I73" t="s" s="8">
        <v>162</v>
      </c>
    </row>
    <row r="74" ht="16.0" customHeight="true">
      <c r="A74" t="n" s="7">
        <v>4.3988357E7</v>
      </c>
      <c r="B74" t="s" s="8">
        <v>54</v>
      </c>
      <c r="C74" t="n" s="8">
        <f>IF(false,"005-1250", "005-1250")</f>
      </c>
      <c r="D74" t="s" s="8">
        <v>163</v>
      </c>
      <c r="E74" t="n" s="8">
        <v>2.0</v>
      </c>
      <c r="F74" t="n" s="8">
        <v>642.0</v>
      </c>
      <c r="G74" t="s" s="8">
        <v>53</v>
      </c>
      <c r="H74" t="s" s="8">
        <v>54</v>
      </c>
      <c r="I74" t="s" s="8">
        <v>164</v>
      </c>
    </row>
    <row r="75" ht="16.0" customHeight="true">
      <c r="A75" t="n" s="7">
        <v>4.367505E7</v>
      </c>
      <c r="B75" t="s" s="8">
        <v>81</v>
      </c>
      <c r="C75" t="n" s="8">
        <f>IF(false,"005-1111", "005-1111")</f>
      </c>
      <c r="D75" t="s" s="8">
        <v>165</v>
      </c>
      <c r="E75" t="n" s="8">
        <v>2.0</v>
      </c>
      <c r="F75" t="n" s="8">
        <v>500.0</v>
      </c>
      <c r="G75" t="s" s="8">
        <v>63</v>
      </c>
      <c r="H75" t="s" s="8">
        <v>54</v>
      </c>
      <c r="I75" t="s" s="8">
        <v>166</v>
      </c>
    </row>
    <row r="76" ht="16.0" customHeight="true">
      <c r="A76" t="n" s="7">
        <v>4.3839078E7</v>
      </c>
      <c r="B76" t="s" s="8">
        <v>51</v>
      </c>
      <c r="C76" t="n" s="8">
        <f>IF(false,"005-1113", "005-1113")</f>
      </c>
      <c r="D76" t="s" s="8">
        <v>167</v>
      </c>
      <c r="E76" t="n" s="8">
        <v>1.0</v>
      </c>
      <c r="F76" t="n" s="8">
        <v>1638.0</v>
      </c>
      <c r="G76" t="s" s="8">
        <v>57</v>
      </c>
      <c r="H76" t="s" s="8">
        <v>54</v>
      </c>
      <c r="I76" t="s" s="8">
        <v>168</v>
      </c>
    </row>
    <row r="77" ht="16.0" customHeight="true">
      <c r="A77" t="n" s="7">
        <v>4.3744144E7</v>
      </c>
      <c r="B77" t="s" s="8">
        <v>81</v>
      </c>
      <c r="C77" t="n" s="8">
        <f>IF(false,"000-631", "000-631")</f>
      </c>
      <c r="D77" t="s" s="8">
        <v>122</v>
      </c>
      <c r="E77" t="n" s="8">
        <v>1.0</v>
      </c>
      <c r="F77" t="n" s="8">
        <v>42.0</v>
      </c>
      <c r="G77" t="s" s="8">
        <v>63</v>
      </c>
      <c r="H77" t="s" s="8">
        <v>54</v>
      </c>
      <c r="I77" t="s" s="8">
        <v>169</v>
      </c>
    </row>
    <row r="78" ht="16.0" customHeight="true">
      <c r="A78" t="n" s="7">
        <v>4.3801648E7</v>
      </c>
      <c r="B78" t="s" s="8">
        <v>51</v>
      </c>
      <c r="C78" t="n" s="8">
        <f>IF(false,"005-1374", "005-1374")</f>
      </c>
      <c r="D78" t="s" s="8">
        <v>96</v>
      </c>
      <c r="E78" t="n" s="8">
        <v>1.0</v>
      </c>
      <c r="F78" t="n" s="8">
        <v>1.0</v>
      </c>
      <c r="G78" t="s" s="8">
        <v>57</v>
      </c>
      <c r="H78" t="s" s="8">
        <v>54</v>
      </c>
      <c r="I78" t="s" s="8">
        <v>170</v>
      </c>
    </row>
    <row r="79" ht="16.0" customHeight="true">
      <c r="A79" t="n" s="7">
        <v>4.3857706E7</v>
      </c>
      <c r="B79" t="s" s="8">
        <v>51</v>
      </c>
      <c r="C79" t="n" s="8">
        <f>IF(false,"120922351", "120922351")</f>
      </c>
      <c r="D79" t="s" s="8">
        <v>52</v>
      </c>
      <c r="E79" t="n" s="8">
        <v>2.0</v>
      </c>
      <c r="F79" t="n" s="8">
        <v>234.0</v>
      </c>
      <c r="G79" t="s" s="8">
        <v>63</v>
      </c>
      <c r="H79" t="s" s="8">
        <v>54</v>
      </c>
      <c r="I79" t="s" s="8">
        <v>171</v>
      </c>
    </row>
    <row r="80" ht="16.0" customHeight="true">
      <c r="A80" t="n" s="7">
        <v>4.3808379E7</v>
      </c>
      <c r="B80" t="s" s="8">
        <v>51</v>
      </c>
      <c r="C80" t="n" s="8">
        <f>IF(false,"120922351", "120922351")</f>
      </c>
      <c r="D80" t="s" s="8">
        <v>52</v>
      </c>
      <c r="E80" t="n" s="8">
        <v>1.0</v>
      </c>
      <c r="F80" t="n" s="8">
        <v>87.0</v>
      </c>
      <c r="G80" t="s" s="8">
        <v>63</v>
      </c>
      <c r="H80" t="s" s="8">
        <v>54</v>
      </c>
      <c r="I80" t="s" s="8">
        <v>172</v>
      </c>
    </row>
    <row r="81" ht="16.0" customHeight="true">
      <c r="A81" t="n" s="7">
        <v>4.384332E7</v>
      </c>
      <c r="B81" t="s" s="8">
        <v>51</v>
      </c>
      <c r="C81" t="n" s="8">
        <f>IF(false,"005-1515", "005-1515")</f>
      </c>
      <c r="D81" t="s" s="8">
        <v>59</v>
      </c>
      <c r="E81" t="n" s="8">
        <v>3.0</v>
      </c>
      <c r="F81" t="n" s="8">
        <v>51.0</v>
      </c>
      <c r="G81" t="s" s="8">
        <v>53</v>
      </c>
      <c r="H81" t="s" s="8">
        <v>54</v>
      </c>
      <c r="I81" t="s" s="8">
        <v>173</v>
      </c>
    </row>
    <row r="82" ht="16.0" customHeight="true">
      <c r="A82" t="n" s="7">
        <v>4.3637947E7</v>
      </c>
      <c r="B82" t="s" s="8">
        <v>149</v>
      </c>
      <c r="C82" t="n" s="8">
        <f>IF(false,"120922636", "120922636")</f>
      </c>
      <c r="D82" t="s" s="8">
        <v>174</v>
      </c>
      <c r="E82" t="n" s="8">
        <v>1.0</v>
      </c>
      <c r="F82" t="n" s="8">
        <v>75.0</v>
      </c>
      <c r="G82" t="s" s="8">
        <v>63</v>
      </c>
      <c r="H82" t="s" s="8">
        <v>54</v>
      </c>
      <c r="I82" t="s" s="8">
        <v>175</v>
      </c>
    </row>
    <row r="83" ht="16.0" customHeight="true">
      <c r="A83" t="n" s="7">
        <v>4.3599334E7</v>
      </c>
      <c r="B83" t="s" s="8">
        <v>149</v>
      </c>
      <c r="C83" t="n" s="8">
        <f>IF(false,"005-1515", "005-1515")</f>
      </c>
      <c r="D83" t="s" s="8">
        <v>59</v>
      </c>
      <c r="E83" t="n" s="8">
        <v>1.0</v>
      </c>
      <c r="F83" t="n" s="8">
        <v>209.0</v>
      </c>
      <c r="G83" t="s" s="8">
        <v>63</v>
      </c>
      <c r="H83" t="s" s="8">
        <v>54</v>
      </c>
      <c r="I83" t="s" s="8">
        <v>176</v>
      </c>
    </row>
    <row r="84" ht="16.0" customHeight="true">
      <c r="A84" t="n" s="7">
        <v>4.3965622E7</v>
      </c>
      <c r="B84" t="s" s="8">
        <v>67</v>
      </c>
      <c r="C84" t="n" s="8">
        <f>IF(false,"120922151", "120922151")</f>
      </c>
      <c r="D84" t="s" s="8">
        <v>177</v>
      </c>
      <c r="E84" t="n" s="8">
        <v>1.0</v>
      </c>
      <c r="F84" t="n" s="8">
        <v>54.0</v>
      </c>
      <c r="G84" t="s" s="8">
        <v>57</v>
      </c>
      <c r="H84" t="s" s="8">
        <v>54</v>
      </c>
      <c r="I84" t="s" s="8">
        <v>178</v>
      </c>
    </row>
    <row r="85" ht="16.0" customHeight="true">
      <c r="A85" t="n" s="7">
        <v>4.3849205E7</v>
      </c>
      <c r="B85" t="s" s="8">
        <v>51</v>
      </c>
      <c r="C85" t="n" s="8">
        <f>IF(false,"120921809", "120921809")</f>
      </c>
      <c r="D85" t="s" s="8">
        <v>179</v>
      </c>
      <c r="E85" t="n" s="8">
        <v>1.0</v>
      </c>
      <c r="F85" t="n" s="8">
        <v>132.0</v>
      </c>
      <c r="G85" t="s" s="8">
        <v>63</v>
      </c>
      <c r="H85" t="s" s="8">
        <v>54</v>
      </c>
      <c r="I85" t="s" s="8">
        <v>180</v>
      </c>
    </row>
    <row r="86" ht="16.0" customHeight="true">
      <c r="A86" t="n" s="7">
        <v>4.3948572E7</v>
      </c>
      <c r="B86" t="s" s="8">
        <v>67</v>
      </c>
      <c r="C86" t="n" s="8">
        <f>IF(false,"005-1374", "005-1374")</f>
      </c>
      <c r="D86" t="s" s="8">
        <v>96</v>
      </c>
      <c r="E86" t="n" s="8">
        <v>1.0</v>
      </c>
      <c r="F86" t="n" s="8">
        <v>754.0</v>
      </c>
      <c r="G86" t="s" s="8">
        <v>57</v>
      </c>
      <c r="H86" t="s" s="8">
        <v>54</v>
      </c>
      <c r="I86" t="s" s="8">
        <v>181</v>
      </c>
    </row>
    <row r="87" ht="16.0" customHeight="true">
      <c r="A87" t="n" s="7">
        <v>4.3843831E7</v>
      </c>
      <c r="B87" t="s" s="8">
        <v>51</v>
      </c>
      <c r="C87" t="n" s="8">
        <f>IF(false,"003-319", "003-319")</f>
      </c>
      <c r="D87" t="s" s="8">
        <v>106</v>
      </c>
      <c r="E87" t="n" s="8">
        <v>2.0</v>
      </c>
      <c r="F87" t="n" s="8">
        <v>442.0</v>
      </c>
      <c r="G87" t="s" s="8">
        <v>63</v>
      </c>
      <c r="H87" t="s" s="8">
        <v>54</v>
      </c>
      <c r="I87" t="s" s="8">
        <v>182</v>
      </c>
    </row>
    <row r="88" ht="16.0" customHeight="true">
      <c r="A88" t="n" s="7">
        <v>4.3816813E7</v>
      </c>
      <c r="B88" t="s" s="8">
        <v>51</v>
      </c>
      <c r="C88" t="n" s="8">
        <f>IF(false,"003-319", "003-319")</f>
      </c>
      <c r="D88" t="s" s="8">
        <v>106</v>
      </c>
      <c r="E88" t="n" s="8">
        <v>2.0</v>
      </c>
      <c r="F88" t="n" s="8">
        <v>450.0</v>
      </c>
      <c r="G88" t="s" s="8">
        <v>63</v>
      </c>
      <c r="H88" t="s" s="8">
        <v>54</v>
      </c>
      <c r="I88" t="s" s="8">
        <v>183</v>
      </c>
    </row>
    <row r="89" ht="16.0" customHeight="true">
      <c r="A89" t="n" s="7">
        <v>4.3841924E7</v>
      </c>
      <c r="B89" t="s" s="8">
        <v>51</v>
      </c>
      <c r="C89" t="n" s="8">
        <f>IF(false,"003-318", "003-318")</f>
      </c>
      <c r="D89" t="s" s="8">
        <v>91</v>
      </c>
      <c r="E89" t="n" s="8">
        <v>1.0</v>
      </c>
      <c r="F89" t="n" s="8">
        <v>84.0</v>
      </c>
      <c r="G89" t="s" s="8">
        <v>57</v>
      </c>
      <c r="H89" t="s" s="8">
        <v>54</v>
      </c>
      <c r="I89" t="s" s="8">
        <v>184</v>
      </c>
    </row>
    <row r="90" ht="16.0" customHeight="true">
      <c r="A90" t="n" s="7">
        <v>4.3420856E7</v>
      </c>
      <c r="B90" t="s" s="8">
        <v>61</v>
      </c>
      <c r="C90" t="n" s="8">
        <f>IF(false,"005-1080", "005-1080")</f>
      </c>
      <c r="D90" t="s" s="8">
        <v>185</v>
      </c>
      <c r="E90" t="n" s="8">
        <v>2.0</v>
      </c>
      <c r="F90" t="n" s="8">
        <v>302.0</v>
      </c>
      <c r="G90" t="s" s="8">
        <v>63</v>
      </c>
      <c r="H90" t="s" s="8">
        <v>54</v>
      </c>
      <c r="I90" t="s" s="8">
        <v>186</v>
      </c>
    </row>
    <row r="91" ht="16.0" customHeight="true">
      <c r="A91" t="n" s="7">
        <v>4.3981631E7</v>
      </c>
      <c r="B91" t="s" s="8">
        <v>54</v>
      </c>
      <c r="C91" t="n" s="8">
        <f>IF(false,"003-315", "003-315")</f>
      </c>
      <c r="D91" t="s" s="8">
        <v>68</v>
      </c>
      <c r="E91" t="n" s="8">
        <v>1.0</v>
      </c>
      <c r="F91" t="n" s="8">
        <v>95.0</v>
      </c>
      <c r="G91" t="s" s="8">
        <v>57</v>
      </c>
      <c r="H91" t="s" s="8">
        <v>50</v>
      </c>
      <c r="I91" t="s" s="8">
        <v>187</v>
      </c>
    </row>
    <row r="92" ht="16.0" customHeight="true">
      <c r="A92" t="n" s="7">
        <v>4.3830842E7</v>
      </c>
      <c r="B92" t="s" s="8">
        <v>51</v>
      </c>
      <c r="C92" t="n" s="8">
        <f>IF(false,"01-004217", "01-004217")</f>
      </c>
      <c r="D92" t="s" s="8">
        <v>85</v>
      </c>
      <c r="E92" t="n" s="8">
        <v>1.0</v>
      </c>
      <c r="F92" t="n" s="8">
        <v>642.0</v>
      </c>
      <c r="G92" t="s" s="8">
        <v>57</v>
      </c>
      <c r="H92" t="s" s="8">
        <v>50</v>
      </c>
      <c r="I92" t="s" s="8">
        <v>188</v>
      </c>
    </row>
    <row r="93" ht="16.0" customHeight="true">
      <c r="A93" t="n" s="7">
        <v>4.373731E7</v>
      </c>
      <c r="B93" t="s" s="8">
        <v>81</v>
      </c>
      <c r="C93" t="n" s="8">
        <f>IF(false,"120921942", "120921942")</f>
      </c>
      <c r="D93" t="s" s="8">
        <v>189</v>
      </c>
      <c r="E93" t="n" s="8">
        <v>1.0</v>
      </c>
      <c r="F93" t="n" s="8">
        <v>179.0</v>
      </c>
      <c r="G93" t="s" s="8">
        <v>57</v>
      </c>
      <c r="H93" t="s" s="8">
        <v>50</v>
      </c>
      <c r="I93" t="s" s="8">
        <v>190</v>
      </c>
    </row>
    <row r="94" ht="16.0" customHeight="true">
      <c r="A94" t="n" s="7">
        <v>4.3919849E7</v>
      </c>
      <c r="B94" t="s" s="8">
        <v>67</v>
      </c>
      <c r="C94" t="n" s="8">
        <f>IF(false,"120922351", "120922351")</f>
      </c>
      <c r="D94" t="s" s="8">
        <v>52</v>
      </c>
      <c r="E94" t="n" s="8">
        <v>1.0</v>
      </c>
      <c r="F94" t="n" s="8">
        <v>143.0</v>
      </c>
      <c r="G94" t="s" s="8">
        <v>53</v>
      </c>
      <c r="H94" t="s" s="8">
        <v>50</v>
      </c>
      <c r="I94" t="s" s="8">
        <v>191</v>
      </c>
    </row>
    <row r="95" ht="16.0" customHeight="true">
      <c r="A95" t="n" s="7">
        <v>4.4023094E7</v>
      </c>
      <c r="B95" t="s" s="8">
        <v>54</v>
      </c>
      <c r="C95" t="n" s="8">
        <f>IF(false,"120921957", "120921957")</f>
      </c>
      <c r="D95" t="s" s="8">
        <v>192</v>
      </c>
      <c r="E95" t="n" s="8">
        <v>1.0</v>
      </c>
      <c r="F95" t="n" s="8">
        <v>92.0</v>
      </c>
      <c r="G95" t="s" s="8">
        <v>57</v>
      </c>
      <c r="H95" t="s" s="8">
        <v>50</v>
      </c>
      <c r="I95" t="s" s="8">
        <v>193</v>
      </c>
    </row>
    <row r="96" ht="16.0" customHeight="true">
      <c r="A96" t="n" s="7">
        <v>4.4068708E7</v>
      </c>
      <c r="B96" t="s" s="8">
        <v>54</v>
      </c>
      <c r="C96" t="n" s="8">
        <f>IF(false,"120922391", "120922391")</f>
      </c>
      <c r="D96" t="s" s="8">
        <v>73</v>
      </c>
      <c r="E96" t="n" s="8">
        <v>1.0</v>
      </c>
      <c r="F96" t="n" s="8">
        <v>118.0</v>
      </c>
      <c r="G96" t="s" s="8">
        <v>57</v>
      </c>
      <c r="H96" t="s" s="8">
        <v>50</v>
      </c>
      <c r="I96" t="s" s="8">
        <v>194</v>
      </c>
    </row>
    <row r="97" ht="16.0" customHeight="true">
      <c r="A97" t="n" s="7">
        <v>4.3841924E7</v>
      </c>
      <c r="B97" t="s" s="8">
        <v>51</v>
      </c>
      <c r="C97" t="n" s="8">
        <f>IF(false,"003-318", "003-318")</f>
      </c>
      <c r="D97" t="s" s="8">
        <v>91</v>
      </c>
      <c r="E97" t="n" s="8">
        <v>1.0</v>
      </c>
      <c r="F97" t="n" s="8">
        <v>214.0</v>
      </c>
      <c r="G97" t="s" s="8">
        <v>63</v>
      </c>
      <c r="H97" t="s" s="8">
        <v>50</v>
      </c>
      <c r="I97" t="s" s="8">
        <v>195</v>
      </c>
    </row>
    <row r="98" ht="16.0" customHeight="true">
      <c r="A98" t="n" s="7">
        <v>4.3851948E7</v>
      </c>
      <c r="B98" t="s" s="8">
        <v>51</v>
      </c>
      <c r="C98" t="n" s="8">
        <f>IF(false,"120921901", "120921901")</f>
      </c>
      <c r="D98" t="s" s="8">
        <v>196</v>
      </c>
      <c r="E98" t="n" s="8">
        <v>1.0</v>
      </c>
      <c r="F98" t="n" s="8">
        <v>266.0</v>
      </c>
      <c r="G98" t="s" s="8">
        <v>53</v>
      </c>
      <c r="H98" t="s" s="8">
        <v>50</v>
      </c>
      <c r="I98" t="s" s="8">
        <v>197</v>
      </c>
    </row>
    <row r="99" ht="16.0" customHeight="true">
      <c r="A99" t="n" s="7">
        <v>4.4057424E7</v>
      </c>
      <c r="B99" t="s" s="8">
        <v>54</v>
      </c>
      <c r="C99" t="n" s="8">
        <f>IF(false,"120922351", "120922351")</f>
      </c>
      <c r="D99" t="s" s="8">
        <v>52</v>
      </c>
      <c r="E99" t="n" s="8">
        <v>1.0</v>
      </c>
      <c r="F99" t="n" s="8">
        <v>612.0</v>
      </c>
      <c r="G99" t="s" s="8">
        <v>53</v>
      </c>
      <c r="H99" t="s" s="8">
        <v>50</v>
      </c>
      <c r="I99" t="s" s="8">
        <v>198</v>
      </c>
    </row>
    <row r="100" ht="16.0" customHeight="true">
      <c r="A100" t="n" s="7">
        <v>4.3918413E7</v>
      </c>
      <c r="B100" t="s" s="8">
        <v>67</v>
      </c>
      <c r="C100" t="n" s="8">
        <f>IF(false,"120906022", "120906022")</f>
      </c>
      <c r="D100" t="s" s="8">
        <v>98</v>
      </c>
      <c r="E100" t="n" s="8">
        <v>1.0</v>
      </c>
      <c r="F100" t="n" s="8">
        <v>79.0</v>
      </c>
      <c r="G100" t="s" s="8">
        <v>57</v>
      </c>
      <c r="H100" t="s" s="8">
        <v>50</v>
      </c>
      <c r="I100" t="s" s="8">
        <v>199</v>
      </c>
    </row>
    <row r="101" ht="16.0" customHeight="true">
      <c r="A101" t="n" s="7">
        <v>4.3918413E7</v>
      </c>
      <c r="B101" t="s" s="8">
        <v>67</v>
      </c>
      <c r="C101" t="n" s="8">
        <f>IF(false,"120906022", "120906022")</f>
      </c>
      <c r="D101" t="s" s="8">
        <v>98</v>
      </c>
      <c r="E101" t="n" s="8">
        <v>1.0</v>
      </c>
      <c r="F101" t="n" s="8">
        <v>200.0</v>
      </c>
      <c r="G101" t="s" s="8">
        <v>63</v>
      </c>
      <c r="H101" t="s" s="8">
        <v>50</v>
      </c>
      <c r="I101" t="s" s="8">
        <v>200</v>
      </c>
    </row>
    <row r="102" ht="16.0" customHeight="true">
      <c r="A102" t="n" s="7">
        <v>4.3921322E7</v>
      </c>
      <c r="B102" t="s" s="8">
        <v>67</v>
      </c>
      <c r="C102" t="n" s="8">
        <f>IF(false,"120922209", "120922209")</f>
      </c>
      <c r="D102" t="s" s="8">
        <v>201</v>
      </c>
      <c r="E102" t="n" s="8">
        <v>1.0</v>
      </c>
      <c r="F102" t="n" s="8">
        <v>119.0</v>
      </c>
      <c r="G102" t="s" s="8">
        <v>63</v>
      </c>
      <c r="H102" t="s" s="8">
        <v>50</v>
      </c>
      <c r="I102" t="s" s="8">
        <v>202</v>
      </c>
    </row>
    <row r="103" ht="16.0" customHeight="true">
      <c r="A103" t="n" s="7">
        <v>4.3965622E7</v>
      </c>
      <c r="B103" t="s" s="8">
        <v>67</v>
      </c>
      <c r="C103" t="n" s="8">
        <f>IF(false,"120922151", "120922151")</f>
      </c>
      <c r="D103" t="s" s="8">
        <v>177</v>
      </c>
      <c r="E103" t="n" s="8">
        <v>1.0</v>
      </c>
      <c r="F103" t="n" s="8">
        <v>175.0</v>
      </c>
      <c r="G103" t="s" s="8">
        <v>63</v>
      </c>
      <c r="H103" t="s" s="8">
        <v>50</v>
      </c>
      <c r="I103" t="s" s="8">
        <v>203</v>
      </c>
    </row>
    <row r="104" ht="16.0" customHeight="true">
      <c r="A104" t="n" s="7">
        <v>4.3908334E7</v>
      </c>
      <c r="B104" t="s" s="8">
        <v>67</v>
      </c>
      <c r="C104" t="n" s="8">
        <f>IF(false,"005-1039", "005-1039")</f>
      </c>
      <c r="D104" t="s" s="8">
        <v>204</v>
      </c>
      <c r="E104" t="n" s="8">
        <v>1.0</v>
      </c>
      <c r="F104" t="n" s="8">
        <v>200.0</v>
      </c>
      <c r="G104" t="s" s="8">
        <v>63</v>
      </c>
      <c r="H104" t="s" s="8">
        <v>50</v>
      </c>
      <c r="I104" t="s" s="8">
        <v>205</v>
      </c>
    </row>
    <row r="105" ht="16.0" customHeight="true">
      <c r="A105" t="n" s="7">
        <v>4.3930544E7</v>
      </c>
      <c r="B105" t="s" s="8">
        <v>67</v>
      </c>
      <c r="C105" t="n" s="8">
        <f>IF(false,"120921939", "120921939")</f>
      </c>
      <c r="D105" t="s" s="8">
        <v>206</v>
      </c>
      <c r="E105" t="n" s="8">
        <v>1.0</v>
      </c>
      <c r="F105" t="n" s="8">
        <v>155.0</v>
      </c>
      <c r="G105" t="s" s="8">
        <v>63</v>
      </c>
      <c r="H105" t="s" s="8">
        <v>50</v>
      </c>
      <c r="I105" t="s" s="8">
        <v>207</v>
      </c>
    </row>
    <row r="106" ht="16.0" customHeight="true">
      <c r="A106" t="n" s="7">
        <v>4.394016E7</v>
      </c>
      <c r="B106" t="s" s="8">
        <v>67</v>
      </c>
      <c r="C106" t="n" s="8">
        <f>IF(false,"01-004215", "01-004215")</f>
      </c>
      <c r="D106" t="s" s="8">
        <v>124</v>
      </c>
      <c r="E106" t="n" s="8">
        <v>5.0</v>
      </c>
      <c r="F106" t="n" s="8">
        <v>575.0</v>
      </c>
      <c r="G106" t="s" s="8">
        <v>63</v>
      </c>
      <c r="H106" t="s" s="8">
        <v>50</v>
      </c>
      <c r="I106" t="s" s="8">
        <v>208</v>
      </c>
    </row>
    <row r="107" ht="16.0" customHeight="true">
      <c r="A107" t="n" s="7">
        <v>4.3912549E7</v>
      </c>
      <c r="B107" t="s" s="8">
        <v>67</v>
      </c>
      <c r="C107" t="n" s="8">
        <f>IF(false,"120922351", "120922351")</f>
      </c>
      <c r="D107" t="s" s="8">
        <v>52</v>
      </c>
      <c r="E107" t="n" s="8">
        <v>1.0</v>
      </c>
      <c r="F107" t="n" s="8">
        <v>24.0</v>
      </c>
      <c r="G107" t="s" s="8">
        <v>53</v>
      </c>
      <c r="H107" t="s" s="8">
        <v>50</v>
      </c>
      <c r="I107" t="s" s="8">
        <v>209</v>
      </c>
    </row>
    <row r="108" ht="16.0" customHeight="true">
      <c r="A108" t="n" s="7">
        <v>4.3855329E7</v>
      </c>
      <c r="B108" t="s" s="8">
        <v>51</v>
      </c>
      <c r="C108" t="n" s="8">
        <f>IF(false,"120921506", "120921506")</f>
      </c>
      <c r="D108" t="s" s="8">
        <v>210</v>
      </c>
      <c r="E108" t="n" s="8">
        <v>1.0</v>
      </c>
      <c r="F108" t="n" s="8">
        <v>968.0</v>
      </c>
      <c r="G108" t="s" s="8">
        <v>53</v>
      </c>
      <c r="H108" t="s" s="8">
        <v>50</v>
      </c>
      <c r="I108" t="s" s="8">
        <v>211</v>
      </c>
    </row>
    <row r="109" ht="16.0" customHeight="true">
      <c r="A109" t="n" s="7">
        <v>4.4023786E7</v>
      </c>
      <c r="B109" t="s" s="8">
        <v>54</v>
      </c>
      <c r="C109" t="n" s="8">
        <f>IF(false,"01-004217", "01-004217")</f>
      </c>
      <c r="D109" t="s" s="8">
        <v>85</v>
      </c>
      <c r="E109" t="n" s="8">
        <v>1.0</v>
      </c>
      <c r="F109" t="n" s="8">
        <v>2698.0</v>
      </c>
      <c r="G109" t="s" s="8">
        <v>57</v>
      </c>
      <c r="H109" t="s" s="8">
        <v>50</v>
      </c>
      <c r="I109" t="s" s="8">
        <v>212</v>
      </c>
    </row>
    <row r="110" ht="16.0" customHeight="true">
      <c r="A110" t="n" s="7">
        <v>4.3729622E7</v>
      </c>
      <c r="B110" t="s" s="8">
        <v>81</v>
      </c>
      <c r="C110" t="n" s="8">
        <f>IF(false,"01-004215", "01-004215")</f>
      </c>
      <c r="D110" t="s" s="8">
        <v>124</v>
      </c>
      <c r="E110" t="n" s="8">
        <v>2.0</v>
      </c>
      <c r="F110" t="n" s="8">
        <v>500.0</v>
      </c>
      <c r="G110" t="s" s="8">
        <v>63</v>
      </c>
      <c r="H110" t="s" s="8">
        <v>50</v>
      </c>
      <c r="I110" t="s" s="8">
        <v>213</v>
      </c>
    </row>
    <row r="111" ht="16.0" customHeight="true">
      <c r="A111" t="n" s="7">
        <v>4.3912549E7</v>
      </c>
      <c r="B111" t="s" s="8">
        <v>67</v>
      </c>
      <c r="C111" t="n" s="8">
        <f>IF(false,"120922351", "120922351")</f>
      </c>
      <c r="D111" t="s" s="8">
        <v>52</v>
      </c>
      <c r="E111" t="n" s="8">
        <v>1.0</v>
      </c>
      <c r="F111" t="n" s="8">
        <v>131.0</v>
      </c>
      <c r="G111" t="s" s="8">
        <v>63</v>
      </c>
      <c r="H111" t="s" s="8">
        <v>50</v>
      </c>
      <c r="I111" t="s" s="8">
        <v>214</v>
      </c>
    </row>
    <row r="112" ht="16.0" customHeight="true">
      <c r="A112" t="n" s="7">
        <v>4.3906046E7</v>
      </c>
      <c r="B112" t="s" s="8">
        <v>67</v>
      </c>
      <c r="C112" t="n" s="8">
        <f>IF(false,"003-315", "003-315")</f>
      </c>
      <c r="D112" t="s" s="8">
        <v>68</v>
      </c>
      <c r="E112" t="n" s="8">
        <v>1.0</v>
      </c>
      <c r="F112" t="n" s="8">
        <v>99.0</v>
      </c>
      <c r="G112" t="s" s="8">
        <v>53</v>
      </c>
      <c r="H112" t="s" s="8">
        <v>50</v>
      </c>
      <c r="I112" t="s" s="8">
        <v>215</v>
      </c>
    </row>
    <row r="113" ht="16.0" customHeight="true">
      <c r="A113" t="n" s="7">
        <v>4.3919849E7</v>
      </c>
      <c r="B113" t="s" s="8">
        <v>67</v>
      </c>
      <c r="C113" t="n" s="8">
        <f>IF(false,"120922351", "120922351")</f>
      </c>
      <c r="D113" t="s" s="8">
        <v>52</v>
      </c>
      <c r="E113" t="n" s="8">
        <v>1.0</v>
      </c>
      <c r="F113" t="n" s="8">
        <v>133.0</v>
      </c>
      <c r="G113" t="s" s="8">
        <v>63</v>
      </c>
      <c r="H113" t="s" s="8">
        <v>50</v>
      </c>
      <c r="I113" t="s" s="8">
        <v>216</v>
      </c>
    </row>
    <row r="114" ht="16.0" customHeight="true">
      <c r="A114" t="n" s="7">
        <v>4.395865E7</v>
      </c>
      <c r="B114" t="s" s="8">
        <v>67</v>
      </c>
      <c r="C114" t="n" s="8">
        <f>IF(false,"005-1111", "005-1111")</f>
      </c>
      <c r="D114" t="s" s="8">
        <v>165</v>
      </c>
      <c r="E114" t="n" s="8">
        <v>1.0</v>
      </c>
      <c r="F114" t="n" s="8">
        <v>236.0</v>
      </c>
      <c r="G114" t="s" s="8">
        <v>63</v>
      </c>
      <c r="H114" t="s" s="8">
        <v>50</v>
      </c>
      <c r="I114" t="s" s="8">
        <v>217</v>
      </c>
    </row>
    <row r="115" ht="16.0" customHeight="true">
      <c r="A115" t="n" s="7">
        <v>4.3912114E7</v>
      </c>
      <c r="B115" t="s" s="8">
        <v>67</v>
      </c>
      <c r="C115" t="n" s="8">
        <f>IF(false,"005-1515", "005-1515")</f>
      </c>
      <c r="D115" t="s" s="8">
        <v>59</v>
      </c>
      <c r="E115" t="n" s="8">
        <v>1.0</v>
      </c>
      <c r="F115" t="n" s="8">
        <v>165.0</v>
      </c>
      <c r="G115" t="s" s="8">
        <v>63</v>
      </c>
      <c r="H115" t="s" s="8">
        <v>50</v>
      </c>
      <c r="I115" t="s" s="8">
        <v>218</v>
      </c>
    </row>
    <row r="116" ht="16.0" customHeight="true">
      <c r="A116" t="n" s="7">
        <v>4.3891701E7</v>
      </c>
      <c r="B116" t="s" s="8">
        <v>67</v>
      </c>
      <c r="C116" t="n" s="8">
        <f>IF(false,"005-1516", "005-1516")</f>
      </c>
      <c r="D116" t="s" s="8">
        <v>65</v>
      </c>
      <c r="E116" t="n" s="8">
        <v>1.0</v>
      </c>
      <c r="F116" t="n" s="8">
        <v>84.0</v>
      </c>
      <c r="G116" t="s" s="8">
        <v>53</v>
      </c>
      <c r="H116" t="s" s="8">
        <v>50</v>
      </c>
      <c r="I116" t="s" s="8">
        <v>219</v>
      </c>
    </row>
    <row r="117" ht="16.0" customHeight="true">
      <c r="A117" t="n" s="7">
        <v>4.379411E7</v>
      </c>
      <c r="B117" t="s" s="8">
        <v>51</v>
      </c>
      <c r="C117" t="n" s="8">
        <f>IF(false,"120921853", "120921853")</f>
      </c>
      <c r="D117" t="s" s="8">
        <v>220</v>
      </c>
      <c r="E117" t="n" s="8">
        <v>2.0</v>
      </c>
      <c r="F117" t="n" s="8">
        <v>220.0</v>
      </c>
      <c r="G117" t="s" s="8">
        <v>57</v>
      </c>
      <c r="H117" t="s" s="8">
        <v>50</v>
      </c>
      <c r="I117" t="s" s="8">
        <v>221</v>
      </c>
    </row>
    <row r="118" ht="16.0" customHeight="true">
      <c r="A118" t="n" s="7">
        <v>4.3928901E7</v>
      </c>
      <c r="B118" t="s" s="8">
        <v>67</v>
      </c>
      <c r="C118" t="n" s="8">
        <f>IF(false,"01-003884", "01-003884")</f>
      </c>
      <c r="D118" t="s" s="8">
        <v>110</v>
      </c>
      <c r="E118" t="n" s="8">
        <v>1.0</v>
      </c>
      <c r="F118" t="n" s="8">
        <v>124.0</v>
      </c>
      <c r="G118" t="s" s="8">
        <v>63</v>
      </c>
      <c r="H118" t="s" s="8">
        <v>50</v>
      </c>
      <c r="I118" t="s" s="8">
        <v>222</v>
      </c>
    </row>
    <row r="119" ht="16.0" customHeight="true">
      <c r="A119" t="n" s="7">
        <v>4.3830842E7</v>
      </c>
      <c r="B119" t="s" s="8">
        <v>51</v>
      </c>
      <c r="C119" t="n" s="8">
        <f>IF(false,"01-004217", "01-004217")</f>
      </c>
      <c r="D119" t="s" s="8">
        <v>85</v>
      </c>
      <c r="E119" t="n" s="8">
        <v>1.0</v>
      </c>
      <c r="F119" t="n" s="8">
        <v>321.0</v>
      </c>
      <c r="G119" t="s" s="8">
        <v>63</v>
      </c>
      <c r="H119" t="s" s="8">
        <v>50</v>
      </c>
      <c r="I119" t="s" s="8">
        <v>223</v>
      </c>
    </row>
    <row r="120" ht="16.0" customHeight="true">
      <c r="A120" t="n" s="7">
        <v>4.3936506E7</v>
      </c>
      <c r="B120" t="s" s="8">
        <v>67</v>
      </c>
      <c r="C120" t="n" s="8">
        <f>IF(false,"120921942", "120921942")</f>
      </c>
      <c r="D120" t="s" s="8">
        <v>189</v>
      </c>
      <c r="E120" t="n" s="8">
        <v>1.0</v>
      </c>
      <c r="F120" t="n" s="8">
        <v>168.0</v>
      </c>
      <c r="G120" t="s" s="8">
        <v>63</v>
      </c>
      <c r="H120" t="s" s="8">
        <v>50</v>
      </c>
      <c r="I120" t="s" s="8">
        <v>224</v>
      </c>
    </row>
    <row r="121" ht="16.0" customHeight="true">
      <c r="A121" t="n" s="7">
        <v>4.3722545E7</v>
      </c>
      <c r="B121" t="s" s="8">
        <v>81</v>
      </c>
      <c r="C121" t="n" s="8">
        <f>IF(false,"120922396", "120922396")</f>
      </c>
      <c r="D121" t="s" s="8">
        <v>225</v>
      </c>
      <c r="E121" t="n" s="8">
        <v>1.0</v>
      </c>
      <c r="F121" t="n" s="8">
        <v>374.0</v>
      </c>
      <c r="G121" t="s" s="8">
        <v>57</v>
      </c>
      <c r="H121" t="s" s="8">
        <v>50</v>
      </c>
      <c r="I121" t="s" s="8">
        <v>226</v>
      </c>
    </row>
    <row r="122" ht="16.0" customHeight="true">
      <c r="A122" t="n" s="7">
        <v>4.396664E7</v>
      </c>
      <c r="B122" t="s" s="8">
        <v>67</v>
      </c>
      <c r="C122" t="n" s="8">
        <f>IF(false,"000-631", "000-631")</f>
      </c>
      <c r="D122" t="s" s="8">
        <v>122</v>
      </c>
      <c r="E122" t="n" s="8">
        <v>3.0</v>
      </c>
      <c r="F122" t="n" s="8">
        <v>1514.0</v>
      </c>
      <c r="G122" t="s" s="8">
        <v>57</v>
      </c>
      <c r="H122" t="s" s="8">
        <v>50</v>
      </c>
      <c r="I122" t="s" s="8">
        <v>227</v>
      </c>
    </row>
    <row r="123" ht="16.0" customHeight="true">
      <c r="A123" t="n" s="7">
        <v>4.4031768E7</v>
      </c>
      <c r="B123" t="s" s="8">
        <v>54</v>
      </c>
      <c r="C123" t="n" s="8">
        <f>IF(false,"005-1519", "005-1519")</f>
      </c>
      <c r="D123" t="s" s="8">
        <v>228</v>
      </c>
      <c r="E123" t="n" s="8">
        <v>1.0</v>
      </c>
      <c r="F123" t="n" s="8">
        <v>72.0</v>
      </c>
      <c r="G123" t="s" s="8">
        <v>57</v>
      </c>
      <c r="H123" t="s" s="8">
        <v>50</v>
      </c>
      <c r="I123" t="s" s="8">
        <v>229</v>
      </c>
    </row>
    <row r="124" ht="16.0" customHeight="true">
      <c r="A124" t="n" s="7">
        <v>4.4031768E7</v>
      </c>
      <c r="B124" t="s" s="8">
        <v>54</v>
      </c>
      <c r="C124" t="n" s="8">
        <f>IF(false,"005-1359", "005-1359")</f>
      </c>
      <c r="D124" t="s" s="8">
        <v>230</v>
      </c>
      <c r="E124" t="n" s="8">
        <v>1.0</v>
      </c>
      <c r="F124" t="n" s="8">
        <v>51.0</v>
      </c>
      <c r="G124" t="s" s="8">
        <v>57</v>
      </c>
      <c r="H124" t="s" s="8">
        <v>50</v>
      </c>
      <c r="I124" t="s" s="8">
        <v>229</v>
      </c>
    </row>
    <row r="125" ht="16.0" customHeight="true">
      <c r="A125" t="n" s="7">
        <v>4.3701078E7</v>
      </c>
      <c r="B125" t="s" s="8">
        <v>81</v>
      </c>
      <c r="C125" t="n" s="8">
        <f>IF(false,"120921543", "120921543")</f>
      </c>
      <c r="D125" t="s" s="8">
        <v>145</v>
      </c>
      <c r="E125" t="n" s="8">
        <v>2.0</v>
      </c>
      <c r="F125" t="n" s="8">
        <v>274.0</v>
      </c>
      <c r="G125" t="s" s="8">
        <v>63</v>
      </c>
      <c r="H125" t="s" s="8">
        <v>50</v>
      </c>
      <c r="I125" t="s" s="8">
        <v>231</v>
      </c>
    </row>
    <row r="126" ht="16.0" customHeight="true">
      <c r="A126" t="n" s="7">
        <v>4.379411E7</v>
      </c>
      <c r="B126" t="s" s="8">
        <v>51</v>
      </c>
      <c r="C126" t="n" s="8">
        <f>IF(false,"120921853", "120921853")</f>
      </c>
      <c r="D126" t="s" s="8">
        <v>220</v>
      </c>
      <c r="E126" t="n" s="8">
        <v>2.0</v>
      </c>
      <c r="F126" t="n" s="8">
        <v>308.0</v>
      </c>
      <c r="G126" t="s" s="8">
        <v>63</v>
      </c>
      <c r="H126" t="s" s="8">
        <v>50</v>
      </c>
      <c r="I126" t="s" s="8">
        <v>232</v>
      </c>
    </row>
    <row r="127" ht="16.0" customHeight="true">
      <c r="A127" t="n" s="7">
        <v>4.3649409E7</v>
      </c>
      <c r="B127" t="s" s="8">
        <v>81</v>
      </c>
      <c r="C127" t="n" s="8">
        <f>IF(false,"120922390", "120922390")</f>
      </c>
      <c r="D127" t="s" s="8">
        <v>233</v>
      </c>
      <c r="E127" t="n" s="8">
        <v>1.0</v>
      </c>
      <c r="F127" t="n" s="8">
        <v>77.0</v>
      </c>
      <c r="G127" t="s" s="8">
        <v>57</v>
      </c>
      <c r="H127" t="s" s="8">
        <v>50</v>
      </c>
      <c r="I127" t="s" s="8">
        <v>234</v>
      </c>
    </row>
    <row r="128" ht="16.0" customHeight="true"/>
    <row r="129" ht="16.0" customHeight="true">
      <c r="A129" t="s" s="1">
        <v>37</v>
      </c>
      <c r="B129" s="1"/>
      <c r="C129" s="1"/>
      <c r="D129" s="1"/>
      <c r="E129" s="1"/>
      <c r="F129" t="n" s="8">
        <v>48574.0</v>
      </c>
      <c r="G129" s="2"/>
    </row>
    <row r="130" ht="16.0" customHeight="true"/>
    <row r="131" ht="16.0" customHeight="true">
      <c r="A131" t="s" s="1">
        <v>36</v>
      </c>
    </row>
    <row r="132" ht="34.0" customHeight="true">
      <c r="A132" t="s" s="9">
        <v>38</v>
      </c>
      <c r="B132" t="s" s="9">
        <v>0</v>
      </c>
      <c r="C132" t="s" s="9">
        <v>43</v>
      </c>
      <c r="D132" t="s" s="9">
        <v>1</v>
      </c>
      <c r="E132" t="s" s="9">
        <v>2</v>
      </c>
      <c r="F132" t="s" s="9">
        <v>39</v>
      </c>
      <c r="G132" t="s" s="9">
        <v>5</v>
      </c>
      <c r="H132" t="s" s="9">
        <v>3</v>
      </c>
      <c r="I132" t="s" s="9">
        <v>4</v>
      </c>
    </row>
    <row r="133" ht="16.0" customHeight="true"/>
    <row r="134" ht="16.0" customHeight="true">
      <c r="A134" t="s" s="1">
        <v>37</v>
      </c>
      <c r="F134" t="n" s="8">
        <v>0.0</v>
      </c>
      <c r="G134" s="2"/>
      <c r="H134" s="0"/>
      <c r="I134" s="0"/>
    </row>
    <row r="135" ht="16.0" customHeight="true">
      <c r="A135" s="1"/>
      <c r="B135" s="1"/>
      <c r="C135" s="1"/>
      <c r="D135" s="1"/>
      <c r="E135" s="1"/>
      <c r="F135" s="1"/>
      <c r="G135" s="1"/>
      <c r="H135" s="1"/>
      <c r="I135" s="1"/>
    </row>
    <row r="136" ht="16.0" customHeight="true">
      <c r="A136" t="s" s="1">
        <v>40</v>
      </c>
    </row>
    <row r="137" ht="34.0" customHeight="true">
      <c r="A137" t="s" s="9">
        <v>47</v>
      </c>
      <c r="B137" t="s" s="9">
        <v>48</v>
      </c>
      <c r="C137" s="9"/>
      <c r="D137" s="9"/>
      <c r="E137" s="9"/>
      <c r="F137" t="s" s="9">
        <v>39</v>
      </c>
      <c r="G137" t="s" s="9">
        <v>5</v>
      </c>
      <c r="H137" t="s" s="9">
        <v>3</v>
      </c>
      <c r="I137" t="s" s="9">
        <v>4</v>
      </c>
    </row>
    <row r="138" ht="16.0" customHeight="true"/>
    <row r="139" ht="16.0" customHeight="true">
      <c r="A139" t="s" s="1">
        <v>37</v>
      </c>
      <c r="F139" t="n" s="8">
        <v>0.0</v>
      </c>
      <c r="G139" s="2"/>
      <c r="H139" s="0"/>
      <c r="I139" s="0"/>
    </row>
    <row r="140" ht="16.0" customHeight="true">
      <c r="A140" s="1"/>
      <c r="B140" s="1"/>
      <c r="C140" s="1"/>
      <c r="D140" s="1"/>
      <c r="E140" s="1"/>
      <c r="F140" s="1"/>
      <c r="G140" s="1"/>
      <c r="H140" s="1"/>
      <c r="I14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