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<sst xmlns="http://schemas.openxmlformats.org/spreadsheetml/2006/main" count="1692" uniqueCount="289">
  <si>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</si>
  <si>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</si>
  <si>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</si>
  <si>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</si>
  <si>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</si>
  <si>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</si>
  <si>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</si>
  <si>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</si>
  <si>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</si>
  <si>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</si>
  <si>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</si>
  <si>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</si>
  <si>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</si>
  <si>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</si>
  <si>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</si>
  <si>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</si>
  <si>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</si>
  <si>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</si>
  <si>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</si>
  <si>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</si>
  <si>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</si>
  <si>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</si>
  <si>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</si>
  <si>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</si>
  <si>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</si>
  <si>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</si>
  <si>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</si>
  <si>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</si>
  <si>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</si>
  <si>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</si>
  <si>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</si>
  <si>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</si>
  <si>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</si>
  <si>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</si>
  <si>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</si>
  <si>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</si>
  <si>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</si>
  <si>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</si>
  <si>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</si>
  <si>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</si>
  <si>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</si>
  <si>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</si>
  <si>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</si>
  <si>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</si>
  <si>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</si>
  <si>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</si>
  <si>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</si>
  <si>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</si>
  <si>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</si>
  <si>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</si>
  <si>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21.04.2021</t>
  </si>
  <si>
    <t>18.04.2021</t>
  </si>
  <si>
    <t>Гель для стирки Kao Attack Multi‐Action, 0.77 кг, дой-пак</t>
  </si>
  <si>
    <t>Платёж покупателя</t>
  </si>
  <si>
    <t>20.04.2021</t>
  </si>
  <si>
    <t>607c139af4c0cb1bdb54d557</t>
  </si>
  <si>
    <t>Joonies трусики Comfort XL (12-17 кг) 38 шт.</t>
  </si>
  <si>
    <t>607c1251863e4e195d88bf90</t>
  </si>
  <si>
    <t>Esthetic House Маска-филлер для волос CP-1 3 Seconds Hair Fill-Up Hair Clinic Ampoule, 170 мл</t>
  </si>
  <si>
    <t>607c0e8f8927caf1c066aafd</t>
  </si>
  <si>
    <t>Смесь БИБИКОЛЬ Нэнни 1 с пребиотиками, с 0 до 6 месяцев, 800 г</t>
  </si>
  <si>
    <t>607c0d80954f6b4c2c8cc79b</t>
  </si>
  <si>
    <t>Biore увлажняющая сыворотка для умывания и снятия макияжа, 230 мл</t>
  </si>
  <si>
    <t>607bf929bed21e5225c2494b</t>
  </si>
  <si>
    <t>YokoSun трусики L (9-14 кг) 44 шт.</t>
  </si>
  <si>
    <t>607beddac5311b1ca9a529a5</t>
  </si>
  <si>
    <t>YokoSun трусики XXL (15-23 кг) 28 шт.</t>
  </si>
  <si>
    <t>607bb7ab7153b306c3fe758d</t>
  </si>
  <si>
    <t>Too cool for School Ночная маска Pumpkin Sleeping Pack, 100 мл</t>
  </si>
  <si>
    <t>607b70314f5c6e6bd137b0c3</t>
  </si>
  <si>
    <t>YokoSun трусики XL (12-20 кг) 38 шт.</t>
  </si>
  <si>
    <t>607b6928dff13b34813eea22</t>
  </si>
  <si>
    <t>Набор Esthetic House CP-1 Intense nourishing v2.0, шампунь, 500 мл и кондиционер, 500 мл</t>
  </si>
  <si>
    <t>607b52e204e943ea4c052c16</t>
  </si>
  <si>
    <t>19.04.2021</t>
  </si>
  <si>
    <t>Merries подгузники L (9-14 кг) 54 шт.</t>
  </si>
  <si>
    <t>607de6d6f4c0cb491b54d4cd</t>
  </si>
  <si>
    <t>Zenzia Collagen ampoule cream Крем для лица, 70 мл</t>
  </si>
  <si>
    <t>607db9622fe09840004b3f35</t>
  </si>
  <si>
    <t>Saphir Крем Creme de Luxe 01 black</t>
  </si>
  <si>
    <t>607d623f32da8339f086f913</t>
  </si>
  <si>
    <t>607dc71a3b3176767d65c354</t>
  </si>
  <si>
    <t>08.04.2021</t>
  </si>
  <si>
    <t>Vivienne Sabo Тушь для ресниц Cabaret Premiere, 04 фиолетовый</t>
  </si>
  <si>
    <t>607e6970b9f8edd0421ecffa</t>
  </si>
  <si>
    <t>Pigeon Бутылочка Перистальтик Плюс с широким горлом PPSU, 240 мл, с 3 месяцев, оранжевый</t>
  </si>
  <si>
    <t>607d5702bed21e2b39c2497c</t>
  </si>
  <si>
    <t>Соска Pigeon Peristaltic PLUS S 1м+, 2 шт. бесцветный</t>
  </si>
  <si>
    <t>17.04.2021</t>
  </si>
  <si>
    <t>MEDI-PEEL 5GF Bor-Tox Peptide Ampoule сыворотка для лица с эффектом ботокса, 30 мл</t>
  </si>
  <si>
    <t>607b19b4954f6b1dcc8cc6d1</t>
  </si>
  <si>
    <t>14.04.2021</t>
  </si>
  <si>
    <t>Esthetic House шампунь для волос протеиновый CP-1 Bright Complex Intense Nourishing, 500 мл</t>
  </si>
  <si>
    <t>607e6d9cdbdc311093574d2e</t>
  </si>
  <si>
    <t>Joonies трусики Comfort M (6-11 кг) 54 шт.</t>
  </si>
  <si>
    <t>607ce24b99d6ef11b7d10a71</t>
  </si>
  <si>
    <t>607c732703c378b78d57a7ab</t>
  </si>
  <si>
    <t>607c48a899d6ef06a1d10a94</t>
  </si>
  <si>
    <t>Manuoki трусики L (9-14 кг) 44 шт.</t>
  </si>
  <si>
    <t>607c0a68792ab1082bbe724c</t>
  </si>
  <si>
    <t>Merries подгузники XL (12-20 кг) 44 шт.</t>
  </si>
  <si>
    <t>607c6434b9f8ed59861ecff0</t>
  </si>
  <si>
    <t>607c5fcddbdc312b3b574ddb</t>
  </si>
  <si>
    <t>Смесь БИБИКОЛЬ Нэнни 3, от 1 года, 800 г</t>
  </si>
  <si>
    <t>607ad82399d6ef294ad10b96</t>
  </si>
  <si>
    <t>Гель для душа Biore Персиковый соблазн, 480 мл</t>
  </si>
  <si>
    <t>607adcc0c3080f43fd08ffbb</t>
  </si>
  <si>
    <t>Смесь Kabrita 2 GOLD для комфортного пищеварения, 6-12 месяцев, 400 г</t>
  </si>
  <si>
    <t>607ad5e57153b37515646cb2</t>
  </si>
  <si>
    <t>Missha BB крем Perfect Cover, SPF 42, 20 мл, оттенок: 13 bright beige</t>
  </si>
  <si>
    <t>607b1deedff13b29553eea17</t>
  </si>
  <si>
    <t>607ac1639066f45252a93f68</t>
  </si>
  <si>
    <t>Biore мицеллярная вода, запасной блок, 290 мл</t>
  </si>
  <si>
    <t>607ac0b17153b3134ffe75c1</t>
  </si>
  <si>
    <t>607d80b0f78dba46eca6e62d</t>
  </si>
  <si>
    <t>12.04.2021</t>
  </si>
  <si>
    <t>607e740cb9f8ed59fe1ed081</t>
  </si>
  <si>
    <t>Missha BB крем Perfect Cover, SPF 42, 20 мл, оттенок: 23 natural beige</t>
  </si>
  <si>
    <t>607d1b5dc3080fdc0309004e</t>
  </si>
  <si>
    <t>Merries подгузники M (6-11 кг) 64 шт.</t>
  </si>
  <si>
    <t>607bddb9f98801c48c8bfdf6</t>
  </si>
  <si>
    <t>607b3aa804e9437dd3052d89</t>
  </si>
  <si>
    <t>Manuoki трусики М (6-11 кг) 56 шт.</t>
  </si>
  <si>
    <t>607c826b04e9435698052ce4</t>
  </si>
  <si>
    <t>Joonies трусики Premium Soft XXL (15-20 кг) 28 шт.</t>
  </si>
  <si>
    <t>607b5698bed21e7148c2494a</t>
  </si>
  <si>
    <t>607c2970f988010ccc8bff18</t>
  </si>
  <si>
    <t>Гель для стирки Kao Attack Bio EX, 0.77 кг, дой-пак</t>
  </si>
  <si>
    <t>607ab6fcf4c0cb05ac54d508</t>
  </si>
  <si>
    <t>607c8368dbdc314d06574d7b</t>
  </si>
  <si>
    <t>Manuoki трусики XL (12+ кг) 38 шт.</t>
  </si>
  <si>
    <t>607cd507fbacea77da64cf50</t>
  </si>
  <si>
    <t>YokoSun подгузники M (5-10 кг) 62 шт.</t>
  </si>
  <si>
    <t>607c33ca04e943ce24052cc2</t>
  </si>
  <si>
    <t>607c6034863e4e35a788be9d</t>
  </si>
  <si>
    <t>607c723532da8333a286f8e9</t>
  </si>
  <si>
    <t>Bourjois Тушь для ресниц Twist Up the Volume Ultra Black Edition, 52 ultra black</t>
  </si>
  <si>
    <t>607c3de703c378609857a7b4</t>
  </si>
  <si>
    <t>Max Factor Праймер для лица Miracle Prep Illuminating &amp; Hydrating Primer 30 мл 001</t>
  </si>
  <si>
    <t>607c09d4dbdc314fe8574d6b</t>
  </si>
  <si>
    <t>607be03bf78dba4a26a6e5f6</t>
  </si>
  <si>
    <t>YokoSun трусики Eco L (9-14 кг) 44 шт.</t>
  </si>
  <si>
    <t>607ab054c3080f90109308aa</t>
  </si>
  <si>
    <t>607aec74c5311b7796a529df</t>
  </si>
  <si>
    <t>607aad08bed21e324fc24989</t>
  </si>
  <si>
    <t>607aa9ec7153b3235dfe7608</t>
  </si>
  <si>
    <t>607a96e37399013135f7b5e1</t>
  </si>
  <si>
    <t>607a87693620c22399f00eec</t>
  </si>
  <si>
    <t>Ёkitto трусики М (5-10 кг) 52 шт.</t>
  </si>
  <si>
    <t>607a81dbdbdc310f5c574e31</t>
  </si>
  <si>
    <t>Смесь Kabrita 3 GOLD для комфортного пищеварения, с 12 месяцев, 800 г</t>
  </si>
  <si>
    <t>607a736c20d51d2e562d5ec2</t>
  </si>
  <si>
    <t>Goo.N подгузники NB (0-5 кг) 90 шт.</t>
  </si>
  <si>
    <t>607a39d799d6ef18d9d10aa0</t>
  </si>
  <si>
    <t>Goo.N подгузники S (4-8 кг) 84 шт.</t>
  </si>
  <si>
    <t>607e846e99d6ef442bd10b13</t>
  </si>
  <si>
    <t>16.04.2021</t>
  </si>
  <si>
    <t>6079dddc9066f42930a93f48</t>
  </si>
  <si>
    <t>6079d7c4739901071ef7b533</t>
  </si>
  <si>
    <t>04.04.2021</t>
  </si>
  <si>
    <t>607e8a52f4c0cb0f7254d546</t>
  </si>
  <si>
    <t>Vivienne Sabo Тушь для ресниц Cabaret Waterproof, black</t>
  </si>
  <si>
    <t>607d8339f78dba5489a6e57d</t>
  </si>
  <si>
    <t>Goo.N подгузники L (9-14 кг) 54 шт.</t>
  </si>
  <si>
    <t>607e94f7f78dba7318a6e5a5</t>
  </si>
  <si>
    <t>15.04.2021</t>
  </si>
  <si>
    <t>Goo.N подгузники Ultra L (9-14 кг) 68 шт.</t>
  </si>
  <si>
    <t>607e959cdbdc311bc9574dac</t>
  </si>
  <si>
    <t>27.03.2021</t>
  </si>
  <si>
    <t>Yokito трусики L (9-14 кг) 44 шт.</t>
  </si>
  <si>
    <t>607eafcfc3080fd8179307e5</t>
  </si>
  <si>
    <t>607c64ff94d5273388cc229b</t>
  </si>
  <si>
    <t>11.04.2021</t>
  </si>
  <si>
    <t>607ebee504e9438af1052d4a</t>
  </si>
  <si>
    <t>607bfd6004e943f7f1052cf1</t>
  </si>
  <si>
    <t>Joonies трусики Premium Soft L (9-14 кг) 44 шт.</t>
  </si>
  <si>
    <t>607c4b025a3951bd63c17311</t>
  </si>
  <si>
    <t>607995f5bed21e53e1c249c1</t>
  </si>
  <si>
    <t>607ec30232da83b52d86f7d6</t>
  </si>
  <si>
    <t>607ed12f32da839d1686f929</t>
  </si>
  <si>
    <t>Merries подгузники L (9-14 кг) 64 шт.</t>
  </si>
  <si>
    <t>607e5ed7c5311b4dc4a52a0e</t>
  </si>
  <si>
    <t>Goo.N подгузники Ultra S (4-8 кг) 104 шт.</t>
  </si>
  <si>
    <t>607c74cfdbdc3108ac574d30</t>
  </si>
  <si>
    <t>607c750320d51d547e2d5eb9</t>
  </si>
  <si>
    <t>607c29be4f5c6e2a8137b0e5</t>
  </si>
  <si>
    <t>Goo.N подгузники Ultra (6-11 кг) 80 шт.</t>
  </si>
  <si>
    <t>607aa6f87399014de7f7b525</t>
  </si>
  <si>
    <t>Pigeon Бутылочка Перистальтик Плюс с широким горлом PP, 160 мл, с рождения, бесцветный</t>
  </si>
  <si>
    <t>607ed641954f6b39588cc6e9</t>
  </si>
  <si>
    <t>607ed66b8927ca77dac780bd</t>
  </si>
  <si>
    <t>607c37887153b3aea3646c34</t>
  </si>
  <si>
    <t>607c7c8103c37899cc57a65e</t>
  </si>
  <si>
    <t>Frudia Green Grape Pore Control Cream Себорегулирующий крем с экстрактом зеленого винограда, 10 г</t>
  </si>
  <si>
    <t>6079ed9404e943baad052ca5</t>
  </si>
  <si>
    <t>Missha очищающее масло для снятия ВВ крема Perfect BB Deep Cleansing Oil, 200 мл</t>
  </si>
  <si>
    <t>607edb18f4c0cb201154d5d4</t>
  </si>
  <si>
    <t>607edb1fdff13b4120b23e94</t>
  </si>
  <si>
    <t>The Skin House Тонер Natural Balancing, 130 мл</t>
  </si>
  <si>
    <t>607dd44a04e943ffa7052c4e</t>
  </si>
  <si>
    <t>607ee813bed21e1675c24940</t>
  </si>
  <si>
    <t>607db43ab9f8edda281ed072</t>
  </si>
  <si>
    <t>607eef1bb9f8ed027c1ed099</t>
  </si>
  <si>
    <t>Goo.N трусики Ultra XL (12-20 кг) 50 шт.</t>
  </si>
  <si>
    <t>607eef769066f43d2ea93f55</t>
  </si>
  <si>
    <t>607ef1e85a3951ef7a198520</t>
  </si>
  <si>
    <t>MEDI-PEEL Naite Thread Neck Cream крем для шеи, 100 мл</t>
  </si>
  <si>
    <t>607f0b3f20d51d79e72d5e86</t>
  </si>
  <si>
    <t>607c7a42792ab17cc7be7177</t>
  </si>
  <si>
    <t>Manuoki подгузники UltraThin M (6-11 кг) 56 шт.</t>
  </si>
  <si>
    <t>607f0f02fbacea06c864cf38</t>
  </si>
  <si>
    <t>607f104b3b31767fce65c3e5</t>
  </si>
  <si>
    <t>607f14844f5c6e63b837b0be</t>
  </si>
  <si>
    <t>607f1df76a86430e3f96ff86</t>
  </si>
  <si>
    <t>607f1ea15a39510e9fc17373</t>
  </si>
  <si>
    <t>13.04.2021</t>
  </si>
  <si>
    <t>YokoSun трусики Premium XL (12-20 кг) 38 шт.</t>
  </si>
  <si>
    <t>607f1eb9f9880117b58bfe61</t>
  </si>
  <si>
    <t>607f258094d527182897bd24</t>
  </si>
  <si>
    <t>607f28512af6cd7dc6372245</t>
  </si>
  <si>
    <t>607f2a1794d52720a797bcd6</t>
  </si>
  <si>
    <t>607f2a4d792ab11e05be7162</t>
  </si>
  <si>
    <t>607f4432bed21e1448c24901</t>
  </si>
  <si>
    <t>607e76cb83b1f27a5dcf63cf</t>
  </si>
  <si>
    <t>607e0a497399012c1bf7b55c</t>
  </si>
  <si>
    <t>607c655fbed21e28e7c2494c</t>
  </si>
  <si>
    <t>Frudia Citrus Brightening Cream Осветляющий крем для лица с экстрактом цедры мандарина, 10 г</t>
  </si>
  <si>
    <t>607e81a23620c278fef00e5e</t>
  </si>
  <si>
    <t>Jigott Argan Oil Rich Cream Насыщенный крем для лица с аргановым маслом, 70 мл</t>
  </si>
  <si>
    <t>607de0175a39514cebc1741b</t>
  </si>
  <si>
    <t>607b3908c5311b4455a5296a</t>
  </si>
  <si>
    <t>YokoSun трусики Premium L (9-14 кг) 44 шт.</t>
  </si>
  <si>
    <t>607dcb9dfbacea144564cf29</t>
  </si>
  <si>
    <t>607d77b703c378bf8157a799</t>
  </si>
  <si>
    <t>Гель для душа Biore Гладкость шелка, 480 мл</t>
  </si>
  <si>
    <t>607dea1f0fe9957e5feeeca0</t>
  </si>
  <si>
    <t>607dc79c3620c26b38f00e47</t>
  </si>
  <si>
    <t>Joonies подгузники Premium Soft M (6-11 кг) 58 шт.</t>
  </si>
  <si>
    <t>607ea72e2fe09843744b3f11</t>
  </si>
  <si>
    <t>607efe682fe0982d084b3ece</t>
  </si>
  <si>
    <t>607dd8726a864324a696ff6d</t>
  </si>
  <si>
    <t>607c8caa954f6b3a71f84257</t>
  </si>
  <si>
    <t>607ee79404e943913e052cdd</t>
  </si>
  <si>
    <t>Petitfee Гидрогелевые патчи для глаз Black Pearl &amp; Gold Hydrogel Eye Patch, 60 шт.</t>
  </si>
  <si>
    <t>607ecd9699d6ef5c94d10bb4</t>
  </si>
  <si>
    <t>607d7535792ab12a63be71f9</t>
  </si>
  <si>
    <t>607d7410954f6b2da3f842e8</t>
  </si>
  <si>
    <t>607d698d3b31760cb865c34f</t>
  </si>
  <si>
    <t>Смесь Kabrita 3 GOLD для комфортного пищеварения, старше 12 месяцев, 400 г</t>
  </si>
  <si>
    <t>607d61967153b3d574646d4c</t>
  </si>
  <si>
    <t>YokoSun подгузники XL (13+ кг) 42 шт.</t>
  </si>
  <si>
    <t>607c94454f5c6e328937b093</t>
  </si>
  <si>
    <t>607ea8842af6cd71233721d9</t>
  </si>
  <si>
    <t>607e9a07bed21e3831c24974</t>
  </si>
  <si>
    <t>Vivienne Sabo Тушь для ресниц Cabaret Premiere, 01 черный</t>
  </si>
  <si>
    <t>607e65b97153b3bfaf646bd0</t>
  </si>
  <si>
    <t>607ed52abed21e240fc249be</t>
  </si>
  <si>
    <t>Каша Kabrita молочная гречневая на козьем молоке, с 4 месяцев, 180 г</t>
  </si>
  <si>
    <t>607e9510c3080fb93e9308ea</t>
  </si>
  <si>
    <t>Esthetic House Гидрогелевые патчи для век с экстрактом красного вина Red Wine Hydrogel Eye Patch, 60 шт.</t>
  </si>
  <si>
    <t>607ef399c5311b1de8a52a0d</t>
  </si>
  <si>
    <t>607d5dad792ab113b6be7209</t>
  </si>
  <si>
    <t>607d483d32da832d5c86f7c7</t>
  </si>
  <si>
    <t>607d431f8927cac0cec78063</t>
  </si>
  <si>
    <t>607de5c22af6cd76eb3721b2</t>
  </si>
  <si>
    <t>607df419dbdc319c5d574d4d</t>
  </si>
  <si>
    <t>607e81f4dbdc31208c574e4a</t>
  </si>
  <si>
    <t>Joonies трусики Premium Soft XL (12-17 кг) 38 шт.</t>
  </si>
  <si>
    <t>607c1a81954f6b5152f84380</t>
  </si>
  <si>
    <t>607ef18c792ab11757be7150</t>
  </si>
  <si>
    <t>Vivienne Sabo Тушь для ресниц Cabaret Premiere, 05 коричневый</t>
  </si>
  <si>
    <t>607b15a4792ab16663be717d</t>
  </si>
  <si>
    <t>607b2647f9880179798bfe5f</t>
  </si>
  <si>
    <t>607dd613f4c0cb317a54d4dd</t>
  </si>
  <si>
    <t>Goo.N трусики XL (12-20 кг) 38 шт.</t>
  </si>
  <si>
    <t>607eb6cf3620c26e1ef00e38</t>
  </si>
  <si>
    <t>Goo.N трусики Сheerful Baby XL (11-18 кг) 42 шт.</t>
  </si>
  <si>
    <t>607ef01b2fe0984b634b3e7e</t>
  </si>
  <si>
    <t>Merries трусики XL (12-22 кг) 50 шт.</t>
  </si>
  <si>
    <t>607ef272dff13b0ea8b23e23</t>
  </si>
  <si>
    <t>607ef68283b1f2790ecf643f</t>
  </si>
  <si>
    <t>Goo.N подгузники M (6-11 кг) 64 шт.</t>
  </si>
  <si>
    <t>607f0c792fe0981a9b4b3f0a</t>
  </si>
  <si>
    <t>607bd21094d5278b9b97bd1d</t>
  </si>
  <si>
    <t>607ae409f78dba2db2a6e563</t>
  </si>
  <si>
    <t>607d97608927caa94766ab9d</t>
  </si>
  <si>
    <t>607a578b3b3176404d65c377</t>
  </si>
  <si>
    <t>Возврат платежа покупателя</t>
  </si>
  <si>
    <t>607e918d0fe9953673eeec9d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</si>
</sst>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588915.0</v>
      </c>
    </row>
    <row r="4" spans="1:9" s="3" customFormat="1" x14ac:dyDescent="0.2" ht="16.0" customHeight="true">
      <c r="A4" s="3" t="s">
        <v>34</v>
      </c>
      <c r="B4" s="10" t="n">
        <v>203166.0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4.3789806E7</v>
      </c>
      <c r="B8" s="8" t="s">
        <v>51</v>
      </c>
      <c r="C8" s="8" t="n">
        <f>IF(false,"01-003810", "01-003810")</f>
      </c>
      <c r="D8" s="8" t="s">
        <v>52</v>
      </c>
      <c r="E8" s="8" t="n">
        <v>1.0</v>
      </c>
      <c r="F8" s="8" t="n">
        <v>433.0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4.3790164E7</v>
      </c>
      <c r="B9" t="s" s="8">
        <v>51</v>
      </c>
      <c r="C9" t="n" s="8">
        <f>IF(false,"120922351", "120922351")</f>
      </c>
      <c r="D9" t="s" s="8">
        <v>56</v>
      </c>
      <c r="E9" t="n" s="8">
        <v>2.0</v>
      </c>
      <c r="F9" t="n" s="8">
        <v>739.0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4.3788372E7</v>
      </c>
      <c r="B10" s="8" t="s">
        <v>51</v>
      </c>
      <c r="C10" s="8" t="n">
        <f>IF(false,"120921371", "120921371")</f>
      </c>
      <c r="D10" s="8" t="s">
        <v>58</v>
      </c>
      <c r="E10" s="8" t="n">
        <v>1.0</v>
      </c>
      <c r="F10" s="8" t="n">
        <v>892.0</v>
      </c>
      <c r="G10" s="8" t="s">
        <v>53</v>
      </c>
      <c r="H10" t="s" s="8">
        <v>54</v>
      </c>
      <c r="I10" t="s" s="8">
        <v>59</v>
      </c>
    </row>
    <row r="11" ht="16.0" customHeight="true">
      <c r="A11" t="n" s="7">
        <v>4.378787E7</v>
      </c>
      <c r="B11" t="s" s="8">
        <v>51</v>
      </c>
      <c r="C11" t="n" s="8">
        <f>IF(false,"01-004215", "01-004215")</f>
      </c>
      <c r="D11" t="s" s="8">
        <v>60</v>
      </c>
      <c r="E11" t="n" s="8">
        <v>1.0</v>
      </c>
      <c r="F11" t="n" s="8">
        <v>2037.0</v>
      </c>
      <c r="G11" t="s" s="8">
        <v>53</v>
      </c>
      <c r="H11" t="s" s="8">
        <v>54</v>
      </c>
      <c r="I11" t="s" s="8">
        <v>61</v>
      </c>
    </row>
    <row r="12" spans="1:9" x14ac:dyDescent="0.2" ht="16.0" customHeight="true">
      <c r="A12" s="7" t="n">
        <v>4.3777823E7</v>
      </c>
      <c r="B12" t="s" s="8">
        <v>51</v>
      </c>
      <c r="C12" t="n" s="8">
        <f>IF(false,"005-1378", "005-1378")</f>
      </c>
      <c r="D12" t="s" s="8">
        <v>62</v>
      </c>
      <c r="E12" t="n" s="8">
        <v>1.0</v>
      </c>
      <c r="F12" t="n" s="8">
        <v>344.0</v>
      </c>
      <c r="G12" t="s" s="8">
        <v>53</v>
      </c>
      <c r="H12" t="s" s="8">
        <v>54</v>
      </c>
      <c r="I12" t="s" s="8">
        <v>63</v>
      </c>
    </row>
    <row r="13" spans="1:9" s="8" customFormat="1" ht="16.0" x14ac:dyDescent="0.2" customHeight="true">
      <c r="A13" s="7" t="n">
        <v>4.3772299E7</v>
      </c>
      <c r="B13" s="8" t="s">
        <v>51</v>
      </c>
      <c r="C13" s="8" t="n">
        <f>IF(false,"005-1515", "005-1515")</f>
      </c>
      <c r="D13" s="8" t="s">
        <v>64</v>
      </c>
      <c r="E13" s="8" t="n">
        <v>2.0</v>
      </c>
      <c r="F13" s="8" t="n">
        <v>229.0</v>
      </c>
      <c r="G13" s="8" t="s">
        <v>53</v>
      </c>
      <c r="H13" s="8" t="s">
        <v>54</v>
      </c>
      <c r="I13" s="8" t="s">
        <v>65</v>
      </c>
    </row>
    <row r="14" spans="1:9" x14ac:dyDescent="0.2" ht="16.0" customHeight="true">
      <c r="A14" s="7" t="n">
        <v>4.3753391E7</v>
      </c>
      <c r="B14" s="8" t="s">
        <v>51</v>
      </c>
      <c r="C14" s="8" t="n">
        <f>IF(false,"005-1517", "005-1517")</f>
      </c>
      <c r="D14" s="8" t="s">
        <v>66</v>
      </c>
      <c r="E14" s="8" t="n">
        <v>1.0</v>
      </c>
      <c r="F14" s="8" t="n">
        <v>949.0</v>
      </c>
      <c r="G14" s="8" t="s">
        <v>53</v>
      </c>
      <c r="H14" s="8" t="s">
        <v>54</v>
      </c>
      <c r="I14" s="8" t="s">
        <v>67</v>
      </c>
    </row>
    <row r="15" ht="16.0" customHeight="true">
      <c r="A15" t="n" s="7">
        <v>4.3749256E7</v>
      </c>
      <c r="B15" t="s" s="8">
        <v>51</v>
      </c>
      <c r="C15" t="n" s="8">
        <f>IF(false,"120922713", "120922713")</f>
      </c>
      <c r="D15" t="s" s="8">
        <v>68</v>
      </c>
      <c r="E15" t="n" s="8">
        <v>1.0</v>
      </c>
      <c r="F15" t="n" s="8">
        <v>1185.0</v>
      </c>
      <c r="G15" t="s" s="8">
        <v>53</v>
      </c>
      <c r="H15" t="s" s="8">
        <v>54</v>
      </c>
      <c r="I15" t="s" s="8">
        <v>69</v>
      </c>
    </row>
    <row r="16" spans="1:9" s="1" customFormat="1" x14ac:dyDescent="0.2" ht="16.0" customHeight="true">
      <c r="A16" s="7" t="n">
        <v>4.3748695E7</v>
      </c>
      <c r="B16" t="s" s="8">
        <v>51</v>
      </c>
      <c r="C16" t="n" s="8">
        <f>IF(false,"005-1516", "005-1516")</f>
      </c>
      <c r="D16" t="s" s="8">
        <v>70</v>
      </c>
      <c r="E16" t="n" s="8">
        <v>1.0</v>
      </c>
      <c r="F16" s="8" t="n">
        <v>687.0</v>
      </c>
      <c r="G16" s="8" t="s">
        <v>53</v>
      </c>
      <c r="H16" s="8" t="s">
        <v>54</v>
      </c>
      <c r="I16" s="8" t="s">
        <v>71</v>
      </c>
    </row>
    <row r="17" spans="1:9" x14ac:dyDescent="0.2" ht="16.0" customHeight="true">
      <c r="A17" s="7" t="n">
        <v>4.374549E7</v>
      </c>
      <c r="B17" s="8" t="s">
        <v>51</v>
      </c>
      <c r="C17" s="8" t="n">
        <f>IF(false,"120921942", "120921942")</f>
      </c>
      <c r="D17" s="8" t="s">
        <v>72</v>
      </c>
      <c r="E17" s="8" t="n">
        <v>1.0</v>
      </c>
      <c r="F17" s="8" t="n">
        <v>1415.0</v>
      </c>
      <c r="G17" s="8" t="s">
        <v>53</v>
      </c>
      <c r="H17" s="8" t="s">
        <v>54</v>
      </c>
      <c r="I17" s="8" t="s">
        <v>73</v>
      </c>
    </row>
    <row r="18" spans="1:9" x14ac:dyDescent="0.2" ht="16.0" customHeight="true">
      <c r="A18" s="7" t="n">
        <v>4.3974455E7</v>
      </c>
      <c r="B18" t="s" s="8">
        <v>74</v>
      </c>
      <c r="C18" t="n" s="8">
        <f>IF(false,"003-315", "003-315")</f>
      </c>
      <c r="D18" t="s" s="8">
        <v>75</v>
      </c>
      <c r="E18" t="n" s="8">
        <v>1.0</v>
      </c>
      <c r="F18" t="n" s="8">
        <v>1049.0</v>
      </c>
      <c r="G18" t="s" s="8">
        <v>53</v>
      </c>
      <c r="H18" t="s" s="8">
        <v>54</v>
      </c>
      <c r="I18" t="s" s="8">
        <v>76</v>
      </c>
    </row>
    <row r="19" spans="1:9" ht="16.0" x14ac:dyDescent="0.2" customHeight="true">
      <c r="A19" s="7" t="n">
        <v>4.3951187E7</v>
      </c>
      <c r="B19" s="8" t="s">
        <v>74</v>
      </c>
      <c r="C19" s="8" t="n">
        <f>IF(false,"120921593", "120921593")</f>
      </c>
      <c r="D19" s="8" t="s">
        <v>77</v>
      </c>
      <c r="E19" s="8" t="n">
        <v>1.0</v>
      </c>
      <c r="F19" s="8" t="n">
        <v>489.0</v>
      </c>
      <c r="G19" s="8" t="s">
        <v>53</v>
      </c>
      <c r="H19" s="8" t="s">
        <v>54</v>
      </c>
      <c r="I19" s="8" t="s">
        <v>78</v>
      </c>
    </row>
    <row r="20" spans="1:9" x14ac:dyDescent="0.2" ht="16.0" customHeight="true">
      <c r="A20" s="7" t="n">
        <v>4.3908601E7</v>
      </c>
      <c r="B20" s="8" t="s">
        <v>74</v>
      </c>
      <c r="C20" s="8" t="n">
        <f>IF(false,"120922738", "120922738")</f>
      </c>
      <c r="D20" s="8" t="s">
        <v>79</v>
      </c>
      <c r="E20" s="8" t="n">
        <v>1.0</v>
      </c>
      <c r="F20" s="8" t="n">
        <v>1.0</v>
      </c>
      <c r="G20" s="8" t="s">
        <v>53</v>
      </c>
      <c r="H20" s="8" t="s">
        <v>54</v>
      </c>
      <c r="I20" s="8" t="s">
        <v>80</v>
      </c>
    </row>
    <row r="21" ht="16.0" customHeight="true">
      <c r="A21" t="n" s="7">
        <v>4.3958366E7</v>
      </c>
      <c r="B21" t="s" s="8">
        <v>74</v>
      </c>
      <c r="C21" t="n" s="8">
        <f>IF(false,"120922351", "120922351")</f>
      </c>
      <c r="D21" t="s" s="8">
        <v>56</v>
      </c>
      <c r="E21" t="n" s="8">
        <v>2.0</v>
      </c>
      <c r="F21" t="n" s="8">
        <v>1338.0</v>
      </c>
      <c r="G21" t="s" s="8">
        <v>53</v>
      </c>
      <c r="H21" t="s" s="8">
        <v>54</v>
      </c>
      <c r="I21" t="s" s="8">
        <v>81</v>
      </c>
    </row>
    <row r="22" spans="1:9" s="1" customFormat="1" x14ac:dyDescent="0.2" ht="16.0" customHeight="true">
      <c r="A22" s="7" t="n">
        <v>4.2667234E7</v>
      </c>
      <c r="B22" t="s" s="8">
        <v>82</v>
      </c>
      <c r="C22" t="n" s="8">
        <f>IF(false,"120922391", "120922391")</f>
      </c>
      <c r="D22" t="s" s="8">
        <v>83</v>
      </c>
      <c r="E22" t="n" s="8">
        <v>1.0</v>
      </c>
      <c r="F22" s="8" t="n">
        <v>276.0</v>
      </c>
      <c r="G22" s="8" t="s">
        <v>53</v>
      </c>
      <c r="H22" s="8" t="s">
        <v>54</v>
      </c>
      <c r="I22" s="8" t="s">
        <v>84</v>
      </c>
    </row>
    <row r="23" spans="1:9" x14ac:dyDescent="0.2" ht="16.0" customHeight="true">
      <c r="A23" s="7" t="n">
        <v>4.3902372E7</v>
      </c>
      <c r="B23" s="8" t="s">
        <v>74</v>
      </c>
      <c r="C23" s="8" t="n">
        <f>IF(false,"120922624", "120922624")</f>
      </c>
      <c r="D23" s="8" t="s">
        <v>85</v>
      </c>
      <c r="E23" s="8" t="n">
        <v>1.0</v>
      </c>
      <c r="F23" s="8" t="n">
        <v>1.0</v>
      </c>
      <c r="G23" s="8" t="s">
        <v>53</v>
      </c>
      <c r="H23" s="8" t="s">
        <v>54</v>
      </c>
      <c r="I23" s="8" t="s">
        <v>86</v>
      </c>
    </row>
    <row r="24" ht="16.0" customHeight="true">
      <c r="A24" t="n" s="7">
        <v>4.3902372E7</v>
      </c>
      <c r="B24" t="s" s="8">
        <v>74</v>
      </c>
      <c r="C24" t="n" s="8">
        <f>IF(false,"005-1256", "005-1256")</f>
      </c>
      <c r="D24" t="s" s="8">
        <v>87</v>
      </c>
      <c r="E24" t="n" s="8">
        <v>1.0</v>
      </c>
      <c r="F24" t="n" s="8">
        <v>1.0</v>
      </c>
      <c r="G24" t="s" s="8">
        <v>53</v>
      </c>
      <c r="H24" t="s" s="8">
        <v>54</v>
      </c>
      <c r="I24" t="s" s="8">
        <v>86</v>
      </c>
    </row>
    <row r="25" spans="1:9" s="1" customFormat="1" x14ac:dyDescent="0.2" ht="16.0" customHeight="true">
      <c r="A25" t="n" s="7">
        <v>4.3724384E7</v>
      </c>
      <c r="B25" t="s" s="8">
        <v>88</v>
      </c>
      <c r="C25" t="n" s="8">
        <f>IF(false,"120921809", "120921809")</f>
      </c>
      <c r="D25" t="s" s="8">
        <v>89</v>
      </c>
      <c r="E25" t="n" s="8">
        <v>1.0</v>
      </c>
      <c r="F25" t="n" s="8">
        <v>1679.0</v>
      </c>
      <c r="G25" t="s" s="8">
        <v>53</v>
      </c>
      <c r="H25" t="s" s="8">
        <v>54</v>
      </c>
      <c r="I25" t="s" s="8">
        <v>90</v>
      </c>
    </row>
    <row r="26" ht="16.0" customHeight="true">
      <c r="A26" t="n" s="7">
        <v>4.3407231E7</v>
      </c>
      <c r="B26" t="s" s="8">
        <v>91</v>
      </c>
      <c r="C26" t="n" s="8">
        <f>IF(false,"01-004111", "01-004111")</f>
      </c>
      <c r="D26" t="s" s="8">
        <v>92</v>
      </c>
      <c r="E26" t="n" s="8">
        <v>1.0</v>
      </c>
      <c r="F26" t="n" s="8">
        <v>763.0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4.3865024E7</v>
      </c>
      <c r="B27" t="s" s="8">
        <v>74</v>
      </c>
      <c r="C27" t="n" s="8">
        <f>IF(false,"120922352", "120922352")</f>
      </c>
      <c r="D27" t="s" s="8">
        <v>94</v>
      </c>
      <c r="E27" t="n" s="8">
        <v>1.0</v>
      </c>
      <c r="F27" t="n" s="8">
        <v>684.0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4.3837704E7</v>
      </c>
      <c r="B28" t="s" s="8">
        <v>51</v>
      </c>
      <c r="C28" t="n" s="8">
        <f>IF(false,"005-1515", "005-1515")</f>
      </c>
      <c r="D28" t="s" s="8">
        <v>64</v>
      </c>
      <c r="E28" t="n" s="8">
        <v>1.0</v>
      </c>
      <c r="F28" t="n" s="8">
        <v>673.0</v>
      </c>
      <c r="G28" t="s" s="8">
        <v>53</v>
      </c>
      <c r="H28" t="s" s="8">
        <v>54</v>
      </c>
      <c r="I28" t="s" s="8">
        <v>96</v>
      </c>
    </row>
    <row r="29" spans="1:9" s="1" customFormat="1" x14ac:dyDescent="0.2" ht="16.0" customHeight="true">
      <c r="A29" t="n" s="7">
        <v>4.3817048E7</v>
      </c>
      <c r="B29" t="s" s="8">
        <v>51</v>
      </c>
      <c r="C29" t="n" s="8">
        <f>IF(false,"005-1515", "005-1515")</f>
      </c>
      <c r="D29" t="s" s="8">
        <v>64</v>
      </c>
      <c r="E29" t="n" s="8">
        <v>1.0</v>
      </c>
      <c r="F29" t="n" s="8">
        <v>949.0</v>
      </c>
      <c r="G29" s="8" t="s">
        <v>53</v>
      </c>
      <c r="H29" t="s" s="8">
        <v>54</v>
      </c>
      <c r="I29" s="8" t="s">
        <v>97</v>
      </c>
    </row>
    <row r="30" ht="16.0" customHeight="true">
      <c r="A30" t="n" s="7">
        <v>4.3785766E7</v>
      </c>
      <c r="B30" t="s" s="8">
        <v>51</v>
      </c>
      <c r="C30" t="n" s="8">
        <f>IF(false,"008-576", "008-576")</f>
      </c>
      <c r="D30" t="s" s="8">
        <v>98</v>
      </c>
      <c r="E30" t="n" s="8">
        <v>1.0</v>
      </c>
      <c r="F30" t="n" s="8">
        <v>826.0</v>
      </c>
      <c r="G30" t="s" s="8">
        <v>53</v>
      </c>
      <c r="H30" t="s" s="8">
        <v>54</v>
      </c>
      <c r="I30" t="s" s="8">
        <v>99</v>
      </c>
    </row>
    <row r="31" ht="16.0" customHeight="true">
      <c r="A31" t="n" s="7">
        <v>4.3830353E7</v>
      </c>
      <c r="B31" t="s" s="8">
        <v>51</v>
      </c>
      <c r="C31" t="n" s="8">
        <f>IF(false,"003-318", "003-318")</f>
      </c>
      <c r="D31" t="s" s="8">
        <v>100</v>
      </c>
      <c r="E31" t="n" s="8">
        <v>1.0</v>
      </c>
      <c r="F31" t="n" s="8">
        <v>1.0</v>
      </c>
      <c r="G31" t="s" s="8">
        <v>53</v>
      </c>
      <c r="H31" t="s" s="8">
        <v>54</v>
      </c>
      <c r="I31" t="s" s="8">
        <v>101</v>
      </c>
    </row>
    <row r="32" ht="16.0" customHeight="true">
      <c r="A32" t="n" s="7">
        <v>4.3828452E7</v>
      </c>
      <c r="B32" t="s" s="8">
        <v>51</v>
      </c>
      <c r="C32" t="n" s="8">
        <f>IF(false,"003-318", "003-318")</f>
      </c>
      <c r="D32" t="s" s="8">
        <v>100</v>
      </c>
      <c r="E32" t="n" s="8">
        <v>4.0</v>
      </c>
      <c r="F32" t="n" s="8">
        <v>5336.0</v>
      </c>
      <c r="G32" t="s" s="8">
        <v>53</v>
      </c>
      <c r="H32" t="s" s="8">
        <v>54</v>
      </c>
      <c r="I32" t="s" s="8">
        <v>102</v>
      </c>
    </row>
    <row r="33" ht="16.0" customHeight="true">
      <c r="A33" t="n" s="7">
        <v>4.3696744E7</v>
      </c>
      <c r="B33" t="s" s="8">
        <v>88</v>
      </c>
      <c r="C33" t="n" s="8">
        <f>IF(false,"01-004217", "01-004217")</f>
      </c>
      <c r="D33" t="s" s="8">
        <v>103</v>
      </c>
      <c r="E33" t="n" s="8">
        <v>1.0</v>
      </c>
      <c r="F33" t="n" s="8">
        <v>2351.0</v>
      </c>
      <c r="G33" t="s" s="8">
        <v>53</v>
      </c>
      <c r="H33" t="s" s="8">
        <v>54</v>
      </c>
      <c r="I33" t="s" s="8">
        <v>104</v>
      </c>
    </row>
    <row r="34" ht="16.0" customHeight="true">
      <c r="A34" t="n" s="7">
        <v>4.369872E7</v>
      </c>
      <c r="B34" t="s" s="8">
        <v>88</v>
      </c>
      <c r="C34" t="n" s="8">
        <f>IF(false,"005-1374", "005-1374")</f>
      </c>
      <c r="D34" t="s" s="8">
        <v>105</v>
      </c>
      <c r="E34" t="n" s="8">
        <v>2.0</v>
      </c>
      <c r="F34" t="n" s="8">
        <v>1.0</v>
      </c>
      <c r="G34" t="s" s="8">
        <v>53</v>
      </c>
      <c r="H34" t="s" s="8">
        <v>54</v>
      </c>
      <c r="I34" t="s" s="8">
        <v>106</v>
      </c>
    </row>
    <row r="35" ht="16.0" customHeight="true">
      <c r="A35" t="n" s="7">
        <v>4.369583E7</v>
      </c>
      <c r="B35" t="s" s="8">
        <v>88</v>
      </c>
      <c r="C35" t="n" s="8">
        <f>IF(false,"120906022", "120906022")</f>
      </c>
      <c r="D35" t="s" s="8">
        <v>107</v>
      </c>
      <c r="E35" t="n" s="8">
        <v>2.0</v>
      </c>
      <c r="F35" t="n" s="8">
        <v>1694.0</v>
      </c>
      <c r="G35" t="s" s="8">
        <v>53</v>
      </c>
      <c r="H35" t="s" s="8">
        <v>54</v>
      </c>
      <c r="I35" t="s" s="8">
        <v>108</v>
      </c>
    </row>
    <row r="36" ht="16.0" customHeight="true">
      <c r="A36" t="n" s="7">
        <v>4.3726126E7</v>
      </c>
      <c r="B36" t="s" s="8">
        <v>88</v>
      </c>
      <c r="C36" t="n" s="8">
        <f>IF(false,"120922158", "120922158")</f>
      </c>
      <c r="D36" t="s" s="8">
        <v>109</v>
      </c>
      <c r="E36" t="n" s="8">
        <v>1.0</v>
      </c>
      <c r="F36" t="n" s="8">
        <v>599.0</v>
      </c>
      <c r="G36" t="s" s="8">
        <v>53</v>
      </c>
      <c r="H36" t="s" s="8">
        <v>54</v>
      </c>
      <c r="I36" t="s" s="8">
        <v>110</v>
      </c>
    </row>
    <row r="37" ht="16.0" customHeight="true">
      <c r="A37" t="n" s="7">
        <v>4.368723E7</v>
      </c>
      <c r="B37" t="s" s="8">
        <v>88</v>
      </c>
      <c r="C37" t="n" s="8">
        <f>IF(false,"01-004217", "01-004217")</f>
      </c>
      <c r="D37" t="s" s="8">
        <v>103</v>
      </c>
      <c r="E37" t="n" s="8">
        <v>2.0</v>
      </c>
      <c r="F37" t="n" s="8">
        <v>4298.0</v>
      </c>
      <c r="G37" t="s" s="8">
        <v>53</v>
      </c>
      <c r="H37" t="s" s="8">
        <v>54</v>
      </c>
      <c r="I37" t="s" s="8">
        <v>111</v>
      </c>
    </row>
    <row r="38" ht="16.0" customHeight="true">
      <c r="A38" t="n" s="7">
        <v>4.3686946E7</v>
      </c>
      <c r="B38" t="s" s="8">
        <v>88</v>
      </c>
      <c r="C38" t="n" s="8">
        <f>IF(false,"005-1380", "005-1380")</f>
      </c>
      <c r="D38" t="s" s="8">
        <v>112</v>
      </c>
      <c r="E38" t="n" s="8">
        <v>1.0</v>
      </c>
      <c r="F38" t="n" s="8">
        <v>604.0</v>
      </c>
      <c r="G38" t="s" s="8">
        <v>53</v>
      </c>
      <c r="H38" t="s" s="8">
        <v>54</v>
      </c>
      <c r="I38" t="s" s="8">
        <v>113</v>
      </c>
    </row>
    <row r="39" ht="16.0" customHeight="true">
      <c r="A39" t="n" s="7">
        <v>4.3924357E7</v>
      </c>
      <c r="B39" t="s" s="8">
        <v>74</v>
      </c>
      <c r="C39" t="n" s="8">
        <f>IF(false,"120922352", "120922352")</f>
      </c>
      <c r="D39" t="s" s="8">
        <v>94</v>
      </c>
      <c r="E39" t="n" s="8">
        <v>2.0</v>
      </c>
      <c r="F39" t="n" s="8">
        <v>1578.0</v>
      </c>
      <c r="G39" t="s" s="8">
        <v>53</v>
      </c>
      <c r="H39" t="s" s="8">
        <v>54</v>
      </c>
      <c r="I39" t="s" s="8">
        <v>114</v>
      </c>
    </row>
    <row r="40" ht="16.0" customHeight="true">
      <c r="A40" t="n" s="7">
        <v>4.3076446E7</v>
      </c>
      <c r="B40" t="s" s="8">
        <v>115</v>
      </c>
      <c r="C40" t="n" s="8">
        <f>IF(false,"120922158", "120922158")</f>
      </c>
      <c r="D40" t="s" s="8">
        <v>109</v>
      </c>
      <c r="E40" t="n" s="8">
        <v>2.0</v>
      </c>
      <c r="F40" t="n" s="8">
        <v>990.0</v>
      </c>
      <c r="G40" t="s" s="8">
        <v>53</v>
      </c>
      <c r="H40" t="s" s="8">
        <v>54</v>
      </c>
      <c r="I40" t="s" s="8">
        <v>116</v>
      </c>
    </row>
    <row r="41" ht="16.0" customHeight="true">
      <c r="A41" t="n" s="7">
        <v>4.3076446E7</v>
      </c>
      <c r="B41" t="s" s="8">
        <v>115</v>
      </c>
      <c r="C41" t="n" s="8">
        <f>IF(false,"120921947", "120921947")</f>
      </c>
      <c r="D41" t="s" s="8">
        <v>117</v>
      </c>
      <c r="E41" t="n" s="8">
        <v>1.0</v>
      </c>
      <c r="F41" t="n" s="8">
        <v>494.0</v>
      </c>
      <c r="G41" t="s" s="8">
        <v>53</v>
      </c>
      <c r="H41" t="s" s="8">
        <v>54</v>
      </c>
      <c r="I41" t="s" s="8">
        <v>116</v>
      </c>
    </row>
    <row r="42" ht="16.0" customHeight="true">
      <c r="A42" t="n" s="7">
        <v>4.3873222E7</v>
      </c>
      <c r="B42" t="s" s="8">
        <v>74</v>
      </c>
      <c r="C42" t="n" s="8">
        <f>IF(false,"120922352", "120922352")</f>
      </c>
      <c r="D42" t="s" s="8">
        <v>94</v>
      </c>
      <c r="E42" t="n" s="8">
        <v>1.0</v>
      </c>
      <c r="F42" t="n" s="8">
        <v>529.0</v>
      </c>
      <c r="G42" t="s" s="8">
        <v>53</v>
      </c>
      <c r="H42" t="s" s="8">
        <v>54</v>
      </c>
      <c r="I42" t="s" s="8">
        <v>118</v>
      </c>
    </row>
    <row r="43" ht="16.0" customHeight="true">
      <c r="A43" t="n" s="7">
        <v>4.3764815E7</v>
      </c>
      <c r="B43" t="s" s="8">
        <v>51</v>
      </c>
      <c r="C43" t="n" s="8">
        <f>IF(false,"003-319", "003-319")</f>
      </c>
      <c r="D43" t="s" s="8">
        <v>119</v>
      </c>
      <c r="E43" t="n" s="8">
        <v>1.0</v>
      </c>
      <c r="F43" t="n" s="8">
        <v>1.0</v>
      </c>
      <c r="G43" t="s" s="8">
        <v>53</v>
      </c>
      <c r="H43" t="s" s="8">
        <v>54</v>
      </c>
      <c r="I43" t="s" s="8">
        <v>120</v>
      </c>
    </row>
    <row r="44" ht="16.0" customHeight="true">
      <c r="A44" t="n" s="7">
        <v>4.3738197E7</v>
      </c>
      <c r="B44" t="s" s="8">
        <v>88</v>
      </c>
      <c r="C44" t="n" s="8">
        <f>IF(false,"008-576", "008-576")</f>
      </c>
      <c r="D44" t="s" s="8">
        <v>98</v>
      </c>
      <c r="E44" t="n" s="8">
        <v>4.0</v>
      </c>
      <c r="F44" t="n" s="8">
        <v>3484.0</v>
      </c>
      <c r="G44" t="s" s="8">
        <v>53</v>
      </c>
      <c r="H44" t="s" s="8">
        <v>54</v>
      </c>
      <c r="I44" t="s" s="8">
        <v>121</v>
      </c>
    </row>
    <row r="45" ht="16.0" customHeight="true">
      <c r="A45" t="n" s="7">
        <v>4.3738197E7</v>
      </c>
      <c r="B45" t="s" s="8">
        <v>88</v>
      </c>
      <c r="C45" t="n" s="8">
        <f>IF(false,"008-575", "008-575")</f>
      </c>
      <c r="D45" t="s" s="8">
        <v>122</v>
      </c>
      <c r="E45" t="n" s="8">
        <v>1.0</v>
      </c>
      <c r="F45" t="n" s="8">
        <v>868.0</v>
      </c>
      <c r="G45" t="s" s="8">
        <v>53</v>
      </c>
      <c r="H45" t="s" s="8">
        <v>54</v>
      </c>
      <c r="I45" t="s" s="8">
        <v>121</v>
      </c>
    </row>
    <row r="46" ht="16.0" customHeight="true">
      <c r="A46" t="n" s="7">
        <v>4.3846527E7</v>
      </c>
      <c r="B46" t="s" s="8">
        <v>51</v>
      </c>
      <c r="C46" t="n" s="8">
        <f>IF(false,"120922351", "120922351")</f>
      </c>
      <c r="D46" t="s" s="8">
        <v>56</v>
      </c>
      <c r="E46" t="n" s="8">
        <v>1.0</v>
      </c>
      <c r="F46" t="n" s="8">
        <v>286.0</v>
      </c>
      <c r="G46" t="s" s="8">
        <v>53</v>
      </c>
      <c r="H46" t="s" s="8">
        <v>54</v>
      </c>
      <c r="I46" t="s" s="8">
        <v>123</v>
      </c>
    </row>
    <row r="47" ht="16.0" customHeight="true">
      <c r="A47" t="n" s="7">
        <v>4.3746385E7</v>
      </c>
      <c r="B47" t="s" s="8">
        <v>51</v>
      </c>
      <c r="C47" t="n" s="8">
        <f>IF(false,"120922456", "120922456")</f>
      </c>
      <c r="D47" t="s" s="8">
        <v>124</v>
      </c>
      <c r="E47" t="n" s="8">
        <v>1.0</v>
      </c>
      <c r="F47" t="n" s="8">
        <v>756.0</v>
      </c>
      <c r="G47" t="s" s="8">
        <v>53</v>
      </c>
      <c r="H47" t="s" s="8">
        <v>54</v>
      </c>
      <c r="I47" t="s" s="8">
        <v>125</v>
      </c>
    </row>
    <row r="48" ht="16.0" customHeight="true">
      <c r="A48" t="n" s="7">
        <v>4.3801492E7</v>
      </c>
      <c r="B48" t="s" s="8">
        <v>51</v>
      </c>
      <c r="C48" t="n" s="8">
        <f>IF(false,"003-319", "003-319")</f>
      </c>
      <c r="D48" t="s" s="8">
        <v>119</v>
      </c>
      <c r="E48" t="n" s="8">
        <v>2.0</v>
      </c>
      <c r="F48" t="n" s="8">
        <v>2698.0</v>
      </c>
      <c r="G48" t="s" s="8">
        <v>53</v>
      </c>
      <c r="H48" t="s" s="8">
        <v>54</v>
      </c>
      <c r="I48" t="s" s="8">
        <v>126</v>
      </c>
    </row>
    <row r="49" ht="16.0" customHeight="true">
      <c r="A49" t="n" s="7">
        <v>4.3682106E7</v>
      </c>
      <c r="B49" t="s" s="8">
        <v>88</v>
      </c>
      <c r="C49" t="n" s="8">
        <f>IF(false,"000-631", "000-631")</f>
      </c>
      <c r="D49" t="s" s="8">
        <v>127</v>
      </c>
      <c r="E49" t="n" s="8">
        <v>1.0</v>
      </c>
      <c r="F49" t="n" s="8">
        <v>1.0</v>
      </c>
      <c r="G49" t="s" s="8">
        <v>53</v>
      </c>
      <c r="H49" t="s" s="8">
        <v>54</v>
      </c>
      <c r="I49" t="s" s="8">
        <v>128</v>
      </c>
    </row>
    <row r="50" ht="16.0" customHeight="true">
      <c r="A50" t="n" s="7">
        <v>4.3847152E7</v>
      </c>
      <c r="B50" t="s" s="8">
        <v>51</v>
      </c>
      <c r="C50" t="n" s="8">
        <f>IF(false,"120922351", "120922351")</f>
      </c>
      <c r="D50" t="s" s="8">
        <v>56</v>
      </c>
      <c r="E50" t="n" s="8">
        <v>1.0</v>
      </c>
      <c r="F50" t="n" s="8">
        <v>588.0</v>
      </c>
      <c r="G50" t="s" s="8">
        <v>53</v>
      </c>
      <c r="H50" t="s" s="8">
        <v>54</v>
      </c>
      <c r="I50" t="s" s="8">
        <v>129</v>
      </c>
    </row>
    <row r="51" ht="16.0" customHeight="true">
      <c r="A51" t="n" s="7">
        <v>4.386459E7</v>
      </c>
      <c r="B51" t="s" s="8">
        <v>74</v>
      </c>
      <c r="C51" t="n" s="8">
        <f>IF(false,"008-577", "008-577")</f>
      </c>
      <c r="D51" t="s" s="8">
        <v>130</v>
      </c>
      <c r="E51" t="n" s="8">
        <v>1.0</v>
      </c>
      <c r="F51" t="n" s="8">
        <v>337.0</v>
      </c>
      <c r="G51" t="s" s="8">
        <v>53</v>
      </c>
      <c r="H51" t="s" s="8">
        <v>54</v>
      </c>
      <c r="I51" t="s" s="8">
        <v>131</v>
      </c>
    </row>
    <row r="52" ht="16.0" customHeight="true">
      <c r="A52" t="n" s="7">
        <v>4.3805983E7</v>
      </c>
      <c r="B52" t="s" s="8">
        <v>51</v>
      </c>
      <c r="C52" t="n" s="8">
        <f>IF(false,"005-1512", "005-1512")</f>
      </c>
      <c r="D52" t="s" s="8">
        <v>132</v>
      </c>
      <c r="E52" t="n" s="8">
        <v>1.0</v>
      </c>
      <c r="F52" t="n" s="8">
        <v>463.0</v>
      </c>
      <c r="G52" t="s" s="8">
        <v>53</v>
      </c>
      <c r="H52" t="s" s="8">
        <v>54</v>
      </c>
      <c r="I52" t="s" s="8">
        <v>133</v>
      </c>
    </row>
    <row r="53" ht="16.0" customHeight="true">
      <c r="A53" t="n" s="7">
        <v>4.3828497E7</v>
      </c>
      <c r="B53" t="s" s="8">
        <v>51</v>
      </c>
      <c r="C53" t="n" s="8">
        <f>IF(false,"120921947", "120921947")</f>
      </c>
      <c r="D53" t="s" s="8">
        <v>117</v>
      </c>
      <c r="E53" t="n" s="8">
        <v>1.0</v>
      </c>
      <c r="F53" t="n" s="8">
        <v>321.0</v>
      </c>
      <c r="G53" t="s" s="8">
        <v>53</v>
      </c>
      <c r="H53" t="s" s="8">
        <v>54</v>
      </c>
      <c r="I53" t="s" s="8">
        <v>134</v>
      </c>
    </row>
    <row r="54" ht="16.0" customHeight="true">
      <c r="A54" t="n" s="7">
        <v>4.3837555E7</v>
      </c>
      <c r="B54" t="s" s="8">
        <v>51</v>
      </c>
      <c r="C54" t="n" s="8">
        <f>IF(false,"120922352", "120922352")</f>
      </c>
      <c r="D54" t="s" s="8">
        <v>94</v>
      </c>
      <c r="E54" t="n" s="8">
        <v>1.0</v>
      </c>
      <c r="F54" t="n" s="8">
        <v>630.0</v>
      </c>
      <c r="G54" t="s" s="8">
        <v>53</v>
      </c>
      <c r="H54" t="s" s="8">
        <v>54</v>
      </c>
      <c r="I54" t="s" s="8">
        <v>135</v>
      </c>
    </row>
    <row r="55" ht="16.0" customHeight="true">
      <c r="A55" t="n" s="7">
        <v>4.3811631E7</v>
      </c>
      <c r="B55" t="s" s="8">
        <v>51</v>
      </c>
      <c r="C55" t="n" s="8">
        <f>IF(false,"120922586", "120922586")</f>
      </c>
      <c r="D55" t="s" s="8">
        <v>136</v>
      </c>
      <c r="E55" t="n" s="8">
        <v>1.0</v>
      </c>
      <c r="F55" t="n" s="8">
        <v>1.0</v>
      </c>
      <c r="G55" t="s" s="8">
        <v>53</v>
      </c>
      <c r="H55" t="s" s="8">
        <v>54</v>
      </c>
      <c r="I55" t="s" s="8">
        <v>137</v>
      </c>
    </row>
    <row r="56" ht="16.0" customHeight="true">
      <c r="A56" t="n" s="7">
        <v>4.3785572E7</v>
      </c>
      <c r="B56" t="s" s="8">
        <v>51</v>
      </c>
      <c r="C56" t="n" s="8">
        <f>IF(false,"120922235", "120922235")</f>
      </c>
      <c r="D56" t="s" s="8">
        <v>138</v>
      </c>
      <c r="E56" t="n" s="8">
        <v>1.0</v>
      </c>
      <c r="F56" t="n" s="8">
        <v>1.0</v>
      </c>
      <c r="G56" t="s" s="8">
        <v>53</v>
      </c>
      <c r="H56" t="s" s="8">
        <v>54</v>
      </c>
      <c r="I56" t="s" s="8">
        <v>139</v>
      </c>
    </row>
    <row r="57" ht="16.0" customHeight="true">
      <c r="A57" t="n" s="7">
        <v>4.3766003E7</v>
      </c>
      <c r="B57" t="s" s="8">
        <v>51</v>
      </c>
      <c r="C57" t="n" s="8">
        <f>IF(false,"01-003810", "01-003810")</f>
      </c>
      <c r="D57" t="s" s="8">
        <v>52</v>
      </c>
      <c r="E57" t="n" s="8">
        <v>1.0</v>
      </c>
      <c r="F57" t="n" s="8">
        <v>92.0</v>
      </c>
      <c r="G57" t="s" s="8">
        <v>53</v>
      </c>
      <c r="H57" t="s" s="8">
        <v>54</v>
      </c>
      <c r="I57" t="s" s="8">
        <v>140</v>
      </c>
    </row>
    <row r="58" ht="16.0" customHeight="true">
      <c r="A58" t="n" s="7">
        <v>4.3766003E7</v>
      </c>
      <c r="B58" t="s" s="8">
        <v>51</v>
      </c>
      <c r="C58" t="n" s="8">
        <f>IF(false,"000-631", "000-631")</f>
      </c>
      <c r="D58" t="s" s="8">
        <v>127</v>
      </c>
      <c r="E58" t="n" s="8">
        <v>1.0</v>
      </c>
      <c r="F58" t="n" s="8">
        <v>90.0</v>
      </c>
      <c r="G58" t="s" s="8">
        <v>53</v>
      </c>
      <c r="H58" t="s" s="8">
        <v>54</v>
      </c>
      <c r="I58" t="s" s="8">
        <v>140</v>
      </c>
    </row>
    <row r="59" ht="16.0" customHeight="true">
      <c r="A59" t="n" s="7">
        <v>4.3679414E7</v>
      </c>
      <c r="B59" t="s" s="8">
        <v>88</v>
      </c>
      <c r="C59" t="n" s="8">
        <f>IF(false,"120922769", "120922769")</f>
      </c>
      <c r="D59" t="s" s="8">
        <v>141</v>
      </c>
      <c r="E59" t="n" s="8">
        <v>1.0</v>
      </c>
      <c r="F59" t="n" s="8">
        <v>1.0</v>
      </c>
      <c r="G59" t="s" s="8">
        <v>53</v>
      </c>
      <c r="H59" t="s" s="8">
        <v>54</v>
      </c>
      <c r="I59" t="s" s="8">
        <v>142</v>
      </c>
    </row>
    <row r="60" ht="16.0" customHeight="true">
      <c r="A60" t="n" s="7">
        <v>4.3705644E7</v>
      </c>
      <c r="B60" t="s" s="8">
        <v>88</v>
      </c>
      <c r="C60" t="n" s="8">
        <f>IF(false,"120922352", "120922352")</f>
      </c>
      <c r="D60" t="s" s="8">
        <v>94</v>
      </c>
      <c r="E60" t="n" s="8">
        <v>1.0</v>
      </c>
      <c r="F60" t="n" s="8">
        <v>789.0</v>
      </c>
      <c r="G60" t="s" s="8">
        <v>53</v>
      </c>
      <c r="H60" t="s" s="8">
        <v>54</v>
      </c>
      <c r="I60" t="s" s="8">
        <v>143</v>
      </c>
    </row>
    <row r="61" ht="16.0" customHeight="true">
      <c r="A61" t="n" s="7">
        <v>4.3677936E7</v>
      </c>
      <c r="B61" t="s" s="8">
        <v>88</v>
      </c>
      <c r="C61" t="n" s="8">
        <f>IF(false,"01-004215", "01-004215")</f>
      </c>
      <c r="D61" t="s" s="8">
        <v>60</v>
      </c>
      <c r="E61" t="n" s="8">
        <v>6.0</v>
      </c>
      <c r="F61" t="n" s="8">
        <v>14394.0</v>
      </c>
      <c r="G61" t="s" s="8">
        <v>53</v>
      </c>
      <c r="H61" t="s" s="8">
        <v>54</v>
      </c>
      <c r="I61" t="s" s="8">
        <v>144</v>
      </c>
    </row>
    <row r="62" ht="16.0" customHeight="true">
      <c r="A62" t="n" s="7">
        <v>4.3676519E7</v>
      </c>
      <c r="B62" t="s" s="8">
        <v>88</v>
      </c>
      <c r="C62" t="n" s="8">
        <f>IF(false,"01-004215", "01-004215")</f>
      </c>
      <c r="D62" t="s" s="8">
        <v>60</v>
      </c>
      <c r="E62" t="n" s="8">
        <v>2.0</v>
      </c>
      <c r="F62" t="n" s="8">
        <v>4324.0</v>
      </c>
      <c r="G62" t="s" s="8">
        <v>53</v>
      </c>
      <c r="H62" t="s" s="8">
        <v>54</v>
      </c>
      <c r="I62" t="s" s="8">
        <v>145</v>
      </c>
    </row>
    <row r="63" ht="16.0" customHeight="true">
      <c r="A63" t="n" s="7">
        <v>4.3667691E7</v>
      </c>
      <c r="B63" t="s" s="8">
        <v>88</v>
      </c>
      <c r="C63" t="n" s="8">
        <f>IF(false,"01-004215", "01-004215")</f>
      </c>
      <c r="D63" t="s" s="8">
        <v>60</v>
      </c>
      <c r="E63" t="n" s="8">
        <v>1.0</v>
      </c>
      <c r="F63" t="n" s="8">
        <v>2109.0</v>
      </c>
      <c r="G63" t="s" s="8">
        <v>53</v>
      </c>
      <c r="H63" t="s" s="8">
        <v>54</v>
      </c>
      <c r="I63" t="s" s="8">
        <v>146</v>
      </c>
    </row>
    <row r="64" ht="16.0" customHeight="true">
      <c r="A64" t="n" s="7">
        <v>4.3660888E7</v>
      </c>
      <c r="B64" t="s" s="8">
        <v>88</v>
      </c>
      <c r="C64" t="n" s="8">
        <f>IF(false,"120906022", "120906022")</f>
      </c>
      <c r="D64" t="s" s="8">
        <v>107</v>
      </c>
      <c r="E64" t="n" s="8">
        <v>4.0</v>
      </c>
      <c r="F64" t="n" s="8">
        <v>3456.0</v>
      </c>
      <c r="G64" t="s" s="8">
        <v>53</v>
      </c>
      <c r="H64" t="s" s="8">
        <v>54</v>
      </c>
      <c r="I64" t="s" s="8">
        <v>147</v>
      </c>
    </row>
    <row r="65" ht="16.0" customHeight="true">
      <c r="A65" t="n" s="7">
        <v>4.3658959E7</v>
      </c>
      <c r="B65" t="s" s="8">
        <v>88</v>
      </c>
      <c r="C65" t="n" s="8">
        <f>IF(false,"120921543", "120921543")</f>
      </c>
      <c r="D65" t="s" s="8">
        <v>148</v>
      </c>
      <c r="E65" t="n" s="8">
        <v>1.0</v>
      </c>
      <c r="F65" t="n" s="8">
        <v>742.0</v>
      </c>
      <c r="G65" t="s" s="8">
        <v>53</v>
      </c>
      <c r="H65" t="s" s="8">
        <v>54</v>
      </c>
      <c r="I65" t="s" s="8">
        <v>149</v>
      </c>
    </row>
    <row r="66" ht="16.0" customHeight="true">
      <c r="A66" t="n" s="7">
        <v>4.3654472E7</v>
      </c>
      <c r="B66" t="s" s="8">
        <v>88</v>
      </c>
      <c r="C66" t="n" s="8">
        <f>IF(false,"120921202", "120921202")</f>
      </c>
      <c r="D66" t="s" s="8">
        <v>150</v>
      </c>
      <c r="E66" t="n" s="8">
        <v>2.0</v>
      </c>
      <c r="F66" t="n" s="8">
        <v>3378.0</v>
      </c>
      <c r="G66" t="s" s="8">
        <v>53</v>
      </c>
      <c r="H66" t="s" s="8">
        <v>54</v>
      </c>
      <c r="I66" t="s" s="8">
        <v>151</v>
      </c>
    </row>
    <row r="67" ht="16.0" customHeight="true">
      <c r="A67" t="n" s="7">
        <v>4.3647789E7</v>
      </c>
      <c r="B67" t="s" s="8">
        <v>88</v>
      </c>
      <c r="C67" t="n" s="8">
        <f>IF(false,"002-098", "002-098")</f>
      </c>
      <c r="D67" t="s" s="8">
        <v>152</v>
      </c>
      <c r="E67" t="n" s="8">
        <v>1.0</v>
      </c>
      <c r="F67" t="n" s="8">
        <v>1389.0</v>
      </c>
      <c r="G67" t="s" s="8">
        <v>53</v>
      </c>
      <c r="H67" t="s" s="8">
        <v>54</v>
      </c>
      <c r="I67" t="s" s="8">
        <v>153</v>
      </c>
    </row>
    <row r="68" ht="16.0" customHeight="true">
      <c r="A68" t="n" s="7">
        <v>4.3416664E7</v>
      </c>
      <c r="B68" t="s" s="8">
        <v>91</v>
      </c>
      <c r="C68" t="n" s="8">
        <f>IF(false,"002-101", "002-101")</f>
      </c>
      <c r="D68" t="s" s="8">
        <v>154</v>
      </c>
      <c r="E68" t="n" s="8">
        <v>1.0</v>
      </c>
      <c r="F68" t="n" s="8">
        <v>1208.0</v>
      </c>
      <c r="G68" t="s" s="8">
        <v>53</v>
      </c>
      <c r="H68" t="s" s="8">
        <v>54</v>
      </c>
      <c r="I68" t="s" s="8">
        <v>155</v>
      </c>
    </row>
    <row r="69" ht="16.0" customHeight="true">
      <c r="A69" t="n" s="7">
        <v>4.3631831E7</v>
      </c>
      <c r="B69" t="s" s="8">
        <v>156</v>
      </c>
      <c r="C69" t="n" s="8">
        <f>IF(false,"000-631", "000-631")</f>
      </c>
      <c r="D69" t="s" s="8">
        <v>127</v>
      </c>
      <c r="E69" t="n" s="8">
        <v>2.0</v>
      </c>
      <c r="F69" t="n" s="8">
        <v>842.0</v>
      </c>
      <c r="G69" t="s" s="8">
        <v>53</v>
      </c>
      <c r="H69" t="s" s="8">
        <v>54</v>
      </c>
      <c r="I69" t="s" s="8">
        <v>157</v>
      </c>
    </row>
    <row r="70" ht="16.0" customHeight="true">
      <c r="A70" t="n" s="7">
        <v>4.36292E7</v>
      </c>
      <c r="B70" t="s" s="8">
        <v>156</v>
      </c>
      <c r="C70" t="n" s="8">
        <f>IF(false,"120906022", "120906022")</f>
      </c>
      <c r="D70" t="s" s="8">
        <v>107</v>
      </c>
      <c r="E70" t="n" s="8">
        <v>1.0</v>
      </c>
      <c r="F70" t="n" s="8">
        <v>572.0</v>
      </c>
      <c r="G70" t="s" s="8">
        <v>53</v>
      </c>
      <c r="H70" t="s" s="8">
        <v>54</v>
      </c>
      <c r="I70" t="s" s="8">
        <v>158</v>
      </c>
    </row>
    <row r="71" ht="16.0" customHeight="true">
      <c r="A71" t="n" s="7">
        <v>4.2127113E7</v>
      </c>
      <c r="B71" t="s" s="8">
        <v>159</v>
      </c>
      <c r="C71" t="n" s="8">
        <f>IF(false,"120921942", "120921942")</f>
      </c>
      <c r="D71" t="s" s="8">
        <v>72</v>
      </c>
      <c r="E71" t="n" s="8">
        <v>1.0</v>
      </c>
      <c r="F71" t="n" s="8">
        <v>1686.0</v>
      </c>
      <c r="G71" t="s" s="8">
        <v>53</v>
      </c>
      <c r="H71" t="s" s="8">
        <v>54</v>
      </c>
      <c r="I71" t="s" s="8">
        <v>160</v>
      </c>
    </row>
    <row r="72" ht="16.0" customHeight="true">
      <c r="A72" t="n" s="7">
        <v>4.3925382E7</v>
      </c>
      <c r="B72" t="s" s="8">
        <v>74</v>
      </c>
      <c r="C72" t="n" s="8">
        <f>IF(false,"120922393", "120922393")</f>
      </c>
      <c r="D72" t="s" s="8">
        <v>161</v>
      </c>
      <c r="E72" t="n" s="8">
        <v>1.0</v>
      </c>
      <c r="F72" t="n" s="8">
        <v>375.0</v>
      </c>
      <c r="G72" t="s" s="8">
        <v>53</v>
      </c>
      <c r="H72" t="s" s="8">
        <v>54</v>
      </c>
      <c r="I72" t="s" s="8">
        <v>162</v>
      </c>
    </row>
    <row r="73" ht="16.0" customHeight="true">
      <c r="A73" t="n" s="7">
        <v>4.3120892E7</v>
      </c>
      <c r="B73" t="s" s="8">
        <v>115</v>
      </c>
      <c r="C73" t="n" s="8">
        <f>IF(false,"002-099", "002-099")</f>
      </c>
      <c r="D73" t="s" s="8">
        <v>163</v>
      </c>
      <c r="E73" t="n" s="8">
        <v>3.0</v>
      </c>
      <c r="F73" t="n" s="8">
        <v>2991.0</v>
      </c>
      <c r="G73" t="s" s="8">
        <v>53</v>
      </c>
      <c r="H73" t="s" s="8">
        <v>54</v>
      </c>
      <c r="I73" t="s" s="8">
        <v>164</v>
      </c>
    </row>
    <row r="74" ht="16.0" customHeight="true">
      <c r="A74" t="n" s="7">
        <v>4.351281E7</v>
      </c>
      <c r="B74" t="s" s="8">
        <v>165</v>
      </c>
      <c r="C74" t="n" s="8">
        <f>IF(false,"005-1110", "005-1110")</f>
      </c>
      <c r="D74" t="s" s="8">
        <v>166</v>
      </c>
      <c r="E74" t="n" s="8">
        <v>2.0</v>
      </c>
      <c r="F74" t="n" s="8">
        <v>2412.0</v>
      </c>
      <c r="G74" t="s" s="8">
        <v>53</v>
      </c>
      <c r="H74" t="s" s="8">
        <v>54</v>
      </c>
      <c r="I74" t="s" s="8">
        <v>167</v>
      </c>
    </row>
    <row r="75" ht="16.0" customHeight="true">
      <c r="A75" t="n" s="7">
        <v>4.1167982E7</v>
      </c>
      <c r="B75" t="s" s="8">
        <v>168</v>
      </c>
      <c r="C75" t="n" s="8">
        <f>IF(false,"120921544", "120921544")</f>
      </c>
      <c r="D75" t="s" s="8">
        <v>169</v>
      </c>
      <c r="E75" t="n" s="8">
        <v>2.0</v>
      </c>
      <c r="F75" t="n" s="8">
        <v>1678.0</v>
      </c>
      <c r="G75" t="s" s="8">
        <v>53</v>
      </c>
      <c r="H75" t="s" s="8">
        <v>54</v>
      </c>
      <c r="I75" t="s" s="8">
        <v>170</v>
      </c>
    </row>
    <row r="76" ht="16.0" customHeight="true">
      <c r="A76" t="n" s="7">
        <v>4.3830967E7</v>
      </c>
      <c r="B76" t="s" s="8">
        <v>51</v>
      </c>
      <c r="C76" t="n" s="8">
        <f>IF(false,"005-1515", "005-1515")</f>
      </c>
      <c r="D76" t="s" s="8">
        <v>64</v>
      </c>
      <c r="E76" t="n" s="8">
        <v>2.0</v>
      </c>
      <c r="F76" t="n" s="8">
        <v>1898.0</v>
      </c>
      <c r="G76" t="s" s="8">
        <v>53</v>
      </c>
      <c r="H76" t="s" s="8">
        <v>54</v>
      </c>
      <c r="I76" t="s" s="8">
        <v>171</v>
      </c>
    </row>
    <row r="77" ht="16.0" customHeight="true">
      <c r="A77" t="n" s="7">
        <v>4.2981108E7</v>
      </c>
      <c r="B77" t="s" s="8">
        <v>172</v>
      </c>
      <c r="C77" t="n" s="8">
        <f>IF(false,"003-318", "003-318")</f>
      </c>
      <c r="D77" t="s" s="8">
        <v>100</v>
      </c>
      <c r="E77" t="n" s="8">
        <v>1.0</v>
      </c>
      <c r="F77" t="n" s="8">
        <v>1252.0</v>
      </c>
      <c r="G77" t="s" s="8">
        <v>53</v>
      </c>
      <c r="H77" t="s" s="8">
        <v>54</v>
      </c>
      <c r="I77" t="s" s="8">
        <v>173</v>
      </c>
    </row>
    <row r="78" ht="16.0" customHeight="true">
      <c r="A78" t="n" s="7">
        <v>4.3779275E7</v>
      </c>
      <c r="B78" t="s" s="8">
        <v>51</v>
      </c>
      <c r="C78" t="n" s="8">
        <f>IF(false,"01-004215", "01-004215")</f>
      </c>
      <c r="D78" t="s" s="8">
        <v>60</v>
      </c>
      <c r="E78" t="n" s="8">
        <v>1.0</v>
      </c>
      <c r="F78" t="n" s="8">
        <v>100.0</v>
      </c>
      <c r="G78" t="s" s="8">
        <v>53</v>
      </c>
      <c r="H78" t="s" s="8">
        <v>54</v>
      </c>
      <c r="I78" t="s" s="8">
        <v>174</v>
      </c>
    </row>
    <row r="79" ht="16.0" customHeight="true">
      <c r="A79" t="n" s="7">
        <v>4.3816699E7</v>
      </c>
      <c r="B79" t="s" s="8">
        <v>51</v>
      </c>
      <c r="C79" t="n" s="8">
        <f>IF(false,"01-003884", "01-003884")</f>
      </c>
      <c r="D79" t="s" s="8">
        <v>175</v>
      </c>
      <c r="E79" t="n" s="8">
        <v>2.0</v>
      </c>
      <c r="F79" t="n" s="8">
        <v>1183.0</v>
      </c>
      <c r="G79" t="s" s="8">
        <v>53</v>
      </c>
      <c r="H79" t="s" s="8">
        <v>54</v>
      </c>
      <c r="I79" t="s" s="8">
        <v>176</v>
      </c>
    </row>
    <row r="80" ht="16.0" customHeight="true">
      <c r="A80" t="n" s="7">
        <v>4.3602024E7</v>
      </c>
      <c r="B80" t="s" s="8">
        <v>156</v>
      </c>
      <c r="C80" t="n" s="8">
        <f>IF(false,"01-003884", "01-003884")</f>
      </c>
      <c r="D80" t="s" s="8">
        <v>175</v>
      </c>
      <c r="E80" t="n" s="8">
        <v>1.0</v>
      </c>
      <c r="F80" t="n" s="8">
        <v>939.0</v>
      </c>
      <c r="G80" t="s" s="8">
        <v>53</v>
      </c>
      <c r="H80" t="s" s="8">
        <v>54</v>
      </c>
      <c r="I80" t="s" s="8">
        <v>177</v>
      </c>
    </row>
    <row r="81" ht="16.0" customHeight="true">
      <c r="A81" t="n" s="7">
        <v>4.3681506E7</v>
      </c>
      <c r="B81" t="s" s="8">
        <v>88</v>
      </c>
      <c r="C81" t="n" s="8">
        <f>IF(false,"01-004215", "01-004215")</f>
      </c>
      <c r="D81" t="s" s="8">
        <v>60</v>
      </c>
      <c r="E81" t="n" s="8">
        <v>1.0</v>
      </c>
      <c r="F81" t="n" s="8">
        <v>2047.0</v>
      </c>
      <c r="G81" t="s" s="8">
        <v>53</v>
      </c>
      <c r="H81" t="s" s="8">
        <v>54</v>
      </c>
      <c r="I81" t="s" s="8">
        <v>178</v>
      </c>
    </row>
    <row r="82" ht="16.0" customHeight="true">
      <c r="A82" t="n" s="7">
        <v>4.3711577E7</v>
      </c>
      <c r="B82" t="s" s="8">
        <v>88</v>
      </c>
      <c r="C82" t="n" s="8">
        <f>IF(false,"003-319", "003-319")</f>
      </c>
      <c r="D82" t="s" s="8">
        <v>119</v>
      </c>
      <c r="E82" t="n" s="8">
        <v>3.0</v>
      </c>
      <c r="F82" t="n" s="8">
        <v>3546.0</v>
      </c>
      <c r="G82" t="s" s="8">
        <v>53</v>
      </c>
      <c r="H82" t="s" s="8">
        <v>54</v>
      </c>
      <c r="I82" t="s" s="8">
        <v>179</v>
      </c>
    </row>
    <row r="83" ht="16.0" customHeight="true">
      <c r="A83" t="n" s="7">
        <v>4.3988357E7</v>
      </c>
      <c r="B83" t="s" s="8">
        <v>54</v>
      </c>
      <c r="C83" t="n" s="8">
        <f>IF(false,"005-1250", "005-1250")</f>
      </c>
      <c r="D83" t="s" s="8">
        <v>180</v>
      </c>
      <c r="E83" t="n" s="8">
        <v>2.0</v>
      </c>
      <c r="F83" t="n" s="8">
        <v>2100.0</v>
      </c>
      <c r="G83" t="s" s="8">
        <v>53</v>
      </c>
      <c r="H83" t="s" s="8">
        <v>54</v>
      </c>
      <c r="I83" t="s" s="8">
        <v>181</v>
      </c>
    </row>
    <row r="84" ht="16.0" customHeight="true">
      <c r="A84" t="n" s="7">
        <v>4.3839078E7</v>
      </c>
      <c r="B84" t="s" s="8">
        <v>51</v>
      </c>
      <c r="C84" t="n" s="8">
        <f>IF(false,"005-1113", "005-1113")</f>
      </c>
      <c r="D84" t="s" s="8">
        <v>182</v>
      </c>
      <c r="E84" t="n" s="8">
        <v>1.0</v>
      </c>
      <c r="F84" t="n" s="8">
        <v>1.0</v>
      </c>
      <c r="G84" t="s" s="8">
        <v>53</v>
      </c>
      <c r="H84" t="s" s="8">
        <v>54</v>
      </c>
      <c r="I84" t="s" s="8">
        <v>183</v>
      </c>
    </row>
    <row r="85" ht="16.0" customHeight="true">
      <c r="A85" t="n" s="7">
        <v>4.3839265E7</v>
      </c>
      <c r="B85" t="s" s="8">
        <v>51</v>
      </c>
      <c r="C85" t="n" s="8">
        <f>IF(false,"120921942", "120921942")</f>
      </c>
      <c r="D85" t="s" s="8">
        <v>72</v>
      </c>
      <c r="E85" t="n" s="8">
        <v>1.0</v>
      </c>
      <c r="F85" t="n" s="8">
        <v>1686.0</v>
      </c>
      <c r="G85" t="s" s="8">
        <v>53</v>
      </c>
      <c r="H85" t="s" s="8">
        <v>54</v>
      </c>
      <c r="I85" t="s" s="8">
        <v>184</v>
      </c>
    </row>
    <row r="86" ht="16.0" customHeight="true">
      <c r="A86" t="n" s="7">
        <v>4.3801648E7</v>
      </c>
      <c r="B86" t="s" s="8">
        <v>51</v>
      </c>
      <c r="C86" t="n" s="8">
        <f>IF(false,"005-1374", "005-1374")</f>
      </c>
      <c r="D86" t="s" s="8">
        <v>105</v>
      </c>
      <c r="E86" t="n" s="8">
        <v>1.0</v>
      </c>
      <c r="F86" t="n" s="8">
        <v>754.0</v>
      </c>
      <c r="G86" t="s" s="8">
        <v>53</v>
      </c>
      <c r="H86" t="s" s="8">
        <v>54</v>
      </c>
      <c r="I86" t="s" s="8">
        <v>185</v>
      </c>
    </row>
    <row r="87" ht="16.0" customHeight="true">
      <c r="A87" t="n" s="7">
        <v>4.367505E7</v>
      </c>
      <c r="B87" t="s" s="8">
        <v>88</v>
      </c>
      <c r="C87" t="n" s="8">
        <f>IF(false,"005-1111", "005-1111")</f>
      </c>
      <c r="D87" t="s" s="8">
        <v>186</v>
      </c>
      <c r="E87" t="n" s="8">
        <v>2.0</v>
      </c>
      <c r="F87" t="n" s="8">
        <v>2898.0</v>
      </c>
      <c r="G87" t="s" s="8">
        <v>53</v>
      </c>
      <c r="H87" t="s" s="8">
        <v>54</v>
      </c>
      <c r="I87" t="s" s="8">
        <v>187</v>
      </c>
    </row>
    <row r="88" ht="16.0" customHeight="true">
      <c r="A88" t="n" s="7">
        <v>4.3814826E7</v>
      </c>
      <c r="B88" t="s" s="8">
        <v>51</v>
      </c>
      <c r="C88" t="n" s="8">
        <f>IF(false,"005-1255", "005-1255")</f>
      </c>
      <c r="D88" t="s" s="8">
        <v>188</v>
      </c>
      <c r="E88" t="n" s="8">
        <v>1.0</v>
      </c>
      <c r="F88" t="n" s="8">
        <v>689.0</v>
      </c>
      <c r="G88" t="s" s="8">
        <v>53</v>
      </c>
      <c r="H88" t="s" s="8">
        <v>54</v>
      </c>
      <c r="I88" t="s" s="8">
        <v>189</v>
      </c>
    </row>
    <row r="89" ht="16.0" customHeight="true">
      <c r="A89" t="n" s="7">
        <v>4.3813742E7</v>
      </c>
      <c r="B89" t="s" s="8">
        <v>51</v>
      </c>
      <c r="C89" t="n" s="8">
        <f>IF(false,"005-1255", "005-1255")</f>
      </c>
      <c r="D89" t="s" s="8">
        <v>188</v>
      </c>
      <c r="E89" t="n" s="8">
        <v>1.0</v>
      </c>
      <c r="F89" t="n" s="8">
        <v>689.0</v>
      </c>
      <c r="G89" t="s" s="8">
        <v>53</v>
      </c>
      <c r="H89" t="s" s="8">
        <v>54</v>
      </c>
      <c r="I89" t="s" s="8">
        <v>190</v>
      </c>
    </row>
    <row r="90" ht="16.0" customHeight="true">
      <c r="A90" t="n" s="7">
        <v>4.3808379E7</v>
      </c>
      <c r="B90" t="s" s="8">
        <v>51</v>
      </c>
      <c r="C90" t="n" s="8">
        <f>IF(false,"120922351", "120922351")</f>
      </c>
      <c r="D90" t="s" s="8">
        <v>56</v>
      </c>
      <c r="E90" t="n" s="8">
        <v>1.0</v>
      </c>
      <c r="F90" t="n" s="8">
        <v>702.0</v>
      </c>
      <c r="G90" t="s" s="8">
        <v>53</v>
      </c>
      <c r="H90" t="s" s="8">
        <v>54</v>
      </c>
      <c r="I90" t="s" s="8">
        <v>191</v>
      </c>
    </row>
    <row r="91" ht="16.0" customHeight="true">
      <c r="A91" t="n" s="7">
        <v>4.384332E7</v>
      </c>
      <c r="B91" t="s" s="8">
        <v>51</v>
      </c>
      <c r="C91" t="n" s="8">
        <f>IF(false,"005-1515", "005-1515")</f>
      </c>
      <c r="D91" t="s" s="8">
        <v>64</v>
      </c>
      <c r="E91" t="n" s="8">
        <v>3.0</v>
      </c>
      <c r="F91" t="n" s="8">
        <v>2796.0</v>
      </c>
      <c r="G91" t="s" s="8">
        <v>53</v>
      </c>
      <c r="H91" t="s" s="8">
        <v>54</v>
      </c>
      <c r="I91" t="s" s="8">
        <v>192</v>
      </c>
    </row>
    <row r="92" ht="16.0" customHeight="true">
      <c r="A92" t="n" s="7">
        <v>4.3637947E7</v>
      </c>
      <c r="B92" t="s" s="8">
        <v>156</v>
      </c>
      <c r="C92" t="n" s="8">
        <f>IF(false,"120922636", "120922636")</f>
      </c>
      <c r="D92" t="s" s="8">
        <v>193</v>
      </c>
      <c r="E92" t="n" s="8">
        <v>1.0</v>
      </c>
      <c r="F92" t="n" s="8">
        <v>373.0</v>
      </c>
      <c r="G92" t="s" s="8">
        <v>53</v>
      </c>
      <c r="H92" t="s" s="8">
        <v>54</v>
      </c>
      <c r="I92" t="s" s="8">
        <v>194</v>
      </c>
    </row>
    <row r="93" ht="16.0" customHeight="true">
      <c r="A93" t="n" s="7">
        <v>4.341919E7</v>
      </c>
      <c r="B93" t="s" s="8">
        <v>165</v>
      </c>
      <c r="C93" t="n" s="8">
        <f>IF(false,"1003321", "1003321")</f>
      </c>
      <c r="D93" t="s" s="8">
        <v>195</v>
      </c>
      <c r="E93" t="n" s="8">
        <v>1.0</v>
      </c>
      <c r="F93" t="n" s="8">
        <v>1739.0</v>
      </c>
      <c r="G93" t="s" s="8">
        <v>53</v>
      </c>
      <c r="H93" t="s" s="8">
        <v>54</v>
      </c>
      <c r="I93" t="s" s="8">
        <v>196</v>
      </c>
    </row>
    <row r="94" ht="16.0" customHeight="true">
      <c r="A94" t="n" s="7">
        <v>4.3599334E7</v>
      </c>
      <c r="B94" t="s" s="8">
        <v>156</v>
      </c>
      <c r="C94" t="n" s="8">
        <f>IF(false,"005-1515", "005-1515")</f>
      </c>
      <c r="D94" t="s" s="8">
        <v>64</v>
      </c>
      <c r="E94" t="n" s="8">
        <v>1.0</v>
      </c>
      <c r="F94" t="n" s="8">
        <v>757.0</v>
      </c>
      <c r="G94" t="s" s="8">
        <v>53</v>
      </c>
      <c r="H94" t="s" s="8">
        <v>54</v>
      </c>
      <c r="I94" t="s" s="8">
        <v>197</v>
      </c>
    </row>
    <row r="95" ht="16.0" customHeight="true">
      <c r="A95" t="n" s="7">
        <v>4.3965622E7</v>
      </c>
      <c r="B95" t="s" s="8">
        <v>74</v>
      </c>
      <c r="C95" t="n" s="8">
        <f>IF(false,"120922151", "120922151")</f>
      </c>
      <c r="D95" t="s" s="8">
        <v>198</v>
      </c>
      <c r="E95" t="n" s="8">
        <v>1.0</v>
      </c>
      <c r="F95" t="n" s="8">
        <v>980.0</v>
      </c>
      <c r="G95" t="s" s="8">
        <v>53</v>
      </c>
      <c r="H95" t="s" s="8">
        <v>54</v>
      </c>
      <c r="I95" t="s" s="8">
        <v>199</v>
      </c>
    </row>
    <row r="96" ht="16.0" customHeight="true">
      <c r="A96" t="n" s="7">
        <v>4.3849205E7</v>
      </c>
      <c r="B96" t="s" s="8">
        <v>51</v>
      </c>
      <c r="C96" t="n" s="8">
        <f>IF(false,"120921809", "120921809")</f>
      </c>
      <c r="D96" t="s" s="8">
        <v>89</v>
      </c>
      <c r="E96" t="n" s="8">
        <v>1.0</v>
      </c>
      <c r="F96" t="n" s="8">
        <v>1547.0</v>
      </c>
      <c r="G96" t="s" s="8">
        <v>53</v>
      </c>
      <c r="H96" t="s" s="8">
        <v>54</v>
      </c>
      <c r="I96" t="s" s="8">
        <v>200</v>
      </c>
    </row>
    <row r="97" ht="16.0" customHeight="true">
      <c r="A97" t="n" s="7">
        <v>4.3948572E7</v>
      </c>
      <c r="B97" t="s" s="8">
        <v>74</v>
      </c>
      <c r="C97" t="n" s="8">
        <f>IF(false,"005-1374", "005-1374")</f>
      </c>
      <c r="D97" t="s" s="8">
        <v>105</v>
      </c>
      <c r="E97" t="n" s="8">
        <v>1.0</v>
      </c>
      <c r="F97" t="n" s="8">
        <v>1.0</v>
      </c>
      <c r="G97" t="s" s="8">
        <v>53</v>
      </c>
      <c r="H97" t="s" s="8">
        <v>54</v>
      </c>
      <c r="I97" t="s" s="8">
        <v>201</v>
      </c>
    </row>
    <row r="98" ht="16.0" customHeight="true">
      <c r="A98" t="n" s="7">
        <v>4.3843831E7</v>
      </c>
      <c r="B98" t="s" s="8">
        <v>51</v>
      </c>
      <c r="C98" t="n" s="8">
        <f>IF(false,"003-319", "003-319")</f>
      </c>
      <c r="D98" t="s" s="8">
        <v>119</v>
      </c>
      <c r="E98" t="n" s="8">
        <v>2.0</v>
      </c>
      <c r="F98" t="n" s="8">
        <v>2256.0</v>
      </c>
      <c r="G98" t="s" s="8">
        <v>53</v>
      </c>
      <c r="H98" t="s" s="8">
        <v>54</v>
      </c>
      <c r="I98" t="s" s="8">
        <v>202</v>
      </c>
    </row>
    <row r="99" ht="16.0" customHeight="true">
      <c r="A99" t="n" s="7">
        <v>4.3811235E7</v>
      </c>
      <c r="B99" t="s" s="8">
        <v>51</v>
      </c>
      <c r="C99" t="n" s="8">
        <f>IF(false,"120921791", "120921791")</f>
      </c>
      <c r="D99" t="s" s="8">
        <v>203</v>
      </c>
      <c r="E99" t="n" s="8">
        <v>1.0</v>
      </c>
      <c r="F99" t="n" s="8">
        <v>1699.0</v>
      </c>
      <c r="G99" t="s" s="8">
        <v>53</v>
      </c>
      <c r="H99" t="s" s="8">
        <v>54</v>
      </c>
      <c r="I99" t="s" s="8">
        <v>204</v>
      </c>
    </row>
    <row r="100" ht="16.0" customHeight="true">
      <c r="A100" t="n" s="7">
        <v>4.3816813E7</v>
      </c>
      <c r="B100" t="s" s="8">
        <v>51</v>
      </c>
      <c r="C100" t="n" s="8">
        <f>IF(false,"003-319", "003-319")</f>
      </c>
      <c r="D100" t="s" s="8">
        <v>119</v>
      </c>
      <c r="E100" t="n" s="8">
        <v>2.0</v>
      </c>
      <c r="F100" t="n" s="8">
        <v>2248.0</v>
      </c>
      <c r="G100" t="s" s="8">
        <v>53</v>
      </c>
      <c r="H100" t="s" s="8">
        <v>54</v>
      </c>
      <c r="I100" t="s" s="8">
        <v>205</v>
      </c>
    </row>
    <row r="101" ht="16.0" customHeight="true">
      <c r="A101" t="n" s="7">
        <v>4.3687289E7</v>
      </c>
      <c r="B101" t="s" s="8">
        <v>88</v>
      </c>
      <c r="C101" t="n" s="8">
        <f>IF(false,"120921807", "120921807")</f>
      </c>
      <c r="D101" t="s" s="8">
        <v>206</v>
      </c>
      <c r="E101" t="n" s="8">
        <v>1.0</v>
      </c>
      <c r="F101" t="n" s="8">
        <v>1791.0</v>
      </c>
      <c r="G101" t="s" s="8">
        <v>53</v>
      </c>
      <c r="H101" t="s" s="8">
        <v>54</v>
      </c>
      <c r="I101" t="s" s="8">
        <v>207</v>
      </c>
    </row>
    <row r="102" ht="16.0" customHeight="true">
      <c r="A102" t="n" s="7">
        <v>4.3841924E7</v>
      </c>
      <c r="B102" t="s" s="8">
        <v>51</v>
      </c>
      <c r="C102" t="n" s="8">
        <f>IF(false,"003-318", "003-318")</f>
      </c>
      <c r="D102" t="s" s="8">
        <v>100</v>
      </c>
      <c r="E102" t="n" s="8">
        <v>1.0</v>
      </c>
      <c r="F102" t="n" s="8">
        <v>1161.0</v>
      </c>
      <c r="G102" t="s" s="8">
        <v>53</v>
      </c>
      <c r="H102" t="s" s="8">
        <v>54</v>
      </c>
      <c r="I102" t="s" s="8">
        <v>208</v>
      </c>
    </row>
    <row r="103" ht="16.0" customHeight="true">
      <c r="A103" t="n" s="7">
        <v>4.3864597E7</v>
      </c>
      <c r="B103" t="s" s="8">
        <v>74</v>
      </c>
      <c r="C103" t="n" s="8">
        <f>IF(false,"005-1080", "005-1080")</f>
      </c>
      <c r="D103" t="s" s="8">
        <v>209</v>
      </c>
      <c r="E103" t="n" s="8">
        <v>1.0</v>
      </c>
      <c r="F103" t="n" s="8">
        <v>939.0</v>
      </c>
      <c r="G103" t="s" s="8">
        <v>53</v>
      </c>
      <c r="H103" t="s" s="8">
        <v>54</v>
      </c>
      <c r="I103" t="s" s="8">
        <v>210</v>
      </c>
    </row>
    <row r="104" ht="16.0" customHeight="true">
      <c r="A104" t="n" s="7">
        <v>4.3825702E7</v>
      </c>
      <c r="B104" t="s" s="8">
        <v>51</v>
      </c>
      <c r="C104" t="n" s="8">
        <f>IF(false,"003-319", "003-319")</f>
      </c>
      <c r="D104" t="s" s="8">
        <v>119</v>
      </c>
      <c r="E104" t="n" s="8">
        <v>1.0</v>
      </c>
      <c r="F104" t="n" s="8">
        <v>1349.0</v>
      </c>
      <c r="G104" t="s" s="8">
        <v>53</v>
      </c>
      <c r="H104" t="s" s="8">
        <v>54</v>
      </c>
      <c r="I104" t="s" s="8">
        <v>211</v>
      </c>
    </row>
    <row r="105" ht="16.0" customHeight="true">
      <c r="A105" t="n" s="7">
        <v>4.3834228E7</v>
      </c>
      <c r="B105" t="s" s="8">
        <v>51</v>
      </c>
      <c r="C105" t="n" s="8">
        <f>IF(false,"008-577", "008-577")</f>
      </c>
      <c r="D105" t="s" s="8">
        <v>130</v>
      </c>
      <c r="E105" t="n" s="8">
        <v>1.0</v>
      </c>
      <c r="F105" t="n" s="8">
        <v>959.0</v>
      </c>
      <c r="G105" t="s" s="8">
        <v>53</v>
      </c>
      <c r="H105" t="s" s="8">
        <v>54</v>
      </c>
      <c r="I105" t="s" s="8">
        <v>212</v>
      </c>
    </row>
    <row r="106" ht="16.0" customHeight="true">
      <c r="A106" t="n" s="7">
        <v>4.3860899E7</v>
      </c>
      <c r="B106" t="s" s="8">
        <v>74</v>
      </c>
      <c r="C106" t="n" s="8">
        <f>IF(false,"01-003810", "01-003810")</f>
      </c>
      <c r="D106" t="s" s="8">
        <v>52</v>
      </c>
      <c r="E106" t="n" s="8">
        <v>1.0</v>
      </c>
      <c r="F106" t="n" s="8">
        <v>518.0</v>
      </c>
      <c r="G106" t="s" s="8">
        <v>53</v>
      </c>
      <c r="H106" t="s" s="8">
        <v>54</v>
      </c>
      <c r="I106" t="s" s="8">
        <v>213</v>
      </c>
    </row>
    <row r="107" ht="16.0" customHeight="true">
      <c r="A107" t="n" s="7">
        <v>4.3420856E7</v>
      </c>
      <c r="B107" t="s" s="8">
        <v>165</v>
      </c>
      <c r="C107" t="n" s="8">
        <f>IF(false,"005-1080", "005-1080")</f>
      </c>
      <c r="D107" t="s" s="8">
        <v>209</v>
      </c>
      <c r="E107" t="n" s="8">
        <v>2.0</v>
      </c>
      <c r="F107" t="n" s="8">
        <v>1576.0</v>
      </c>
      <c r="G107" t="s" s="8">
        <v>53</v>
      </c>
      <c r="H107" t="s" s="8">
        <v>54</v>
      </c>
      <c r="I107" t="s" s="8">
        <v>214</v>
      </c>
    </row>
    <row r="108" ht="16.0" customHeight="true">
      <c r="A108" t="n" s="7">
        <v>4.3193405E7</v>
      </c>
      <c r="B108" t="s" s="8">
        <v>215</v>
      </c>
      <c r="C108" t="n" s="8">
        <f>IF(false,"120921901", "120921901")</f>
      </c>
      <c r="D108" t="s" s="8">
        <v>216</v>
      </c>
      <c r="E108" t="n" s="8">
        <v>1.0</v>
      </c>
      <c r="F108" t="n" s="8">
        <v>1238.0</v>
      </c>
      <c r="G108" t="s" s="8">
        <v>53</v>
      </c>
      <c r="H108" t="s" s="8">
        <v>54</v>
      </c>
      <c r="I108" t="s" s="8">
        <v>217</v>
      </c>
    </row>
    <row r="109" ht="16.0" customHeight="true">
      <c r="A109" t="n" s="7">
        <v>4.3677063E7</v>
      </c>
      <c r="B109" t="s" s="8">
        <v>88</v>
      </c>
      <c r="C109" t="n" s="8">
        <f>IF(false,"003-319", "003-319")</f>
      </c>
      <c r="D109" t="s" s="8">
        <v>119</v>
      </c>
      <c r="E109" t="n" s="8">
        <v>1.0</v>
      </c>
      <c r="F109" t="n" s="8">
        <v>1349.0</v>
      </c>
      <c r="G109" t="s" s="8">
        <v>53</v>
      </c>
      <c r="H109" t="s" s="8">
        <v>54</v>
      </c>
      <c r="I109" t="s" s="8">
        <v>218</v>
      </c>
    </row>
    <row r="110" ht="16.0" customHeight="true">
      <c r="A110" t="n" s="7">
        <v>4.3667527E7</v>
      </c>
      <c r="B110" t="s" s="8">
        <v>88</v>
      </c>
      <c r="C110" t="n" s="8">
        <f>IF(false,"003-319", "003-319")</f>
      </c>
      <c r="D110" t="s" s="8">
        <v>119</v>
      </c>
      <c r="E110" t="n" s="8">
        <v>1.0</v>
      </c>
      <c r="F110" t="n" s="8">
        <v>1349.0</v>
      </c>
      <c r="G110" t="s" s="8">
        <v>53</v>
      </c>
      <c r="H110" t="s" s="8">
        <v>54</v>
      </c>
      <c r="I110" t="s" s="8">
        <v>219</v>
      </c>
    </row>
    <row r="111" ht="16.0" customHeight="true">
      <c r="A111" t="n" s="7">
        <v>4.3737638E7</v>
      </c>
      <c r="B111" t="s" s="8">
        <v>88</v>
      </c>
      <c r="C111" t="n" s="8">
        <f>IF(false,"120921202", "120921202")</f>
      </c>
      <c r="D111" t="s" s="8">
        <v>150</v>
      </c>
      <c r="E111" t="n" s="8">
        <v>5.0</v>
      </c>
      <c r="F111" t="n" s="8">
        <v>8445.0</v>
      </c>
      <c r="G111" t="s" s="8">
        <v>53</v>
      </c>
      <c r="H111" t="s" s="8">
        <v>54</v>
      </c>
      <c r="I111" t="s" s="8">
        <v>220</v>
      </c>
    </row>
    <row r="112" ht="16.0" customHeight="true">
      <c r="A112" t="n" s="7">
        <v>4.3760361E7</v>
      </c>
      <c r="B112" t="s" s="8">
        <v>51</v>
      </c>
      <c r="C112" t="n" s="8">
        <f>IF(false,"005-1515", "005-1515")</f>
      </c>
      <c r="D112" t="s" s="8">
        <v>64</v>
      </c>
      <c r="E112" t="n" s="8">
        <v>1.0</v>
      </c>
      <c r="F112" t="n" s="8">
        <v>949.0</v>
      </c>
      <c r="G112" t="s" s="8">
        <v>53</v>
      </c>
      <c r="H112" t="s" s="8">
        <v>54</v>
      </c>
      <c r="I112" t="s" s="8">
        <v>221</v>
      </c>
    </row>
    <row r="113" ht="16.0" customHeight="true">
      <c r="A113" t="n" s="7">
        <v>4.3834878E7</v>
      </c>
      <c r="B113" t="s" s="8">
        <v>51</v>
      </c>
      <c r="C113" t="n" s="8">
        <f>IF(false,"005-1516", "005-1516")</f>
      </c>
      <c r="D113" t="s" s="8">
        <v>70</v>
      </c>
      <c r="E113" t="n" s="8">
        <v>2.0</v>
      </c>
      <c r="F113" t="n" s="8">
        <v>1898.0</v>
      </c>
      <c r="G113" t="s" s="8">
        <v>53</v>
      </c>
      <c r="H113" t="s" s="8">
        <v>50</v>
      </c>
      <c r="I113" t="s" s="8">
        <v>222</v>
      </c>
    </row>
    <row r="114" ht="16.0" customHeight="true">
      <c r="A114" t="n" s="7">
        <v>4.399489E7</v>
      </c>
      <c r="B114" t="s" s="8">
        <v>54</v>
      </c>
      <c r="C114" t="n" s="8">
        <f>IF(false,"005-1516", "005-1516")</f>
      </c>
      <c r="D114" t="s" s="8">
        <v>70</v>
      </c>
      <c r="E114" t="n" s="8">
        <v>1.0</v>
      </c>
      <c r="F114" t="n" s="8">
        <v>966.0</v>
      </c>
      <c r="G114" t="s" s="8">
        <v>53</v>
      </c>
      <c r="H114" t="s" s="8">
        <v>50</v>
      </c>
      <c r="I114" t="s" s="8">
        <v>223</v>
      </c>
    </row>
    <row r="115" ht="16.0" customHeight="true">
      <c r="A115" t="n" s="7">
        <v>4.3981631E7</v>
      </c>
      <c r="B115" t="s" s="8">
        <v>54</v>
      </c>
      <c r="C115" t="n" s="8">
        <f>IF(false,"003-315", "003-315")</f>
      </c>
      <c r="D115" t="s" s="8">
        <v>75</v>
      </c>
      <c r="E115" t="n" s="8">
        <v>1.0</v>
      </c>
      <c r="F115" t="n" s="8">
        <v>1294.0</v>
      </c>
      <c r="G115" t="s" s="8">
        <v>53</v>
      </c>
      <c r="H115" t="s" s="8">
        <v>50</v>
      </c>
      <c r="I115" t="s" s="8">
        <v>224</v>
      </c>
    </row>
    <row r="116" ht="16.0" customHeight="true">
      <c r="A116" t="n" s="7">
        <v>4.3830842E7</v>
      </c>
      <c r="B116" t="s" s="8">
        <v>51</v>
      </c>
      <c r="C116" t="n" s="8">
        <f>IF(false,"01-004217", "01-004217")</f>
      </c>
      <c r="D116" t="s" s="8">
        <v>103</v>
      </c>
      <c r="E116" t="n" s="8">
        <v>1.0</v>
      </c>
      <c r="F116" t="n" s="8">
        <v>1436.0</v>
      </c>
      <c r="G116" t="s" s="8">
        <v>53</v>
      </c>
      <c r="H116" t="s" s="8">
        <v>50</v>
      </c>
      <c r="I116" t="s" s="8">
        <v>225</v>
      </c>
    </row>
    <row r="117" ht="16.0" customHeight="true">
      <c r="A117" t="n" s="7">
        <v>4.4002553E7</v>
      </c>
      <c r="B117" t="s" s="8">
        <v>54</v>
      </c>
      <c r="C117" t="n" s="8">
        <f>IF(false,"120922540", "120922540")</f>
      </c>
      <c r="D117" t="s" s="8">
        <v>226</v>
      </c>
      <c r="E117" t="n" s="8">
        <v>1.0</v>
      </c>
      <c r="F117" t="n" s="8">
        <v>448.0</v>
      </c>
      <c r="G117" t="s" s="8">
        <v>53</v>
      </c>
      <c r="H117" t="s" s="8">
        <v>50</v>
      </c>
      <c r="I117" t="s" s="8">
        <v>227</v>
      </c>
    </row>
    <row r="118" ht="16.0" customHeight="true">
      <c r="A118" t="n" s="7">
        <v>4.3971717E7</v>
      </c>
      <c r="B118" t="s" s="8">
        <v>74</v>
      </c>
      <c r="C118" t="n" s="8">
        <f>IF(false,"1003299", "1003299")</f>
      </c>
      <c r="D118" t="s" s="8">
        <v>228</v>
      </c>
      <c r="E118" t="n" s="8">
        <v>1.0</v>
      </c>
      <c r="F118" t="n" s="8">
        <v>469.0</v>
      </c>
      <c r="G118" t="s" s="8">
        <v>53</v>
      </c>
      <c r="H118" t="s" s="8">
        <v>50</v>
      </c>
      <c r="I118" t="s" s="8">
        <v>229</v>
      </c>
    </row>
    <row r="119" ht="16.0" customHeight="true">
      <c r="A119" t="n" s="7">
        <v>4.373731E7</v>
      </c>
      <c r="B119" t="s" s="8">
        <v>88</v>
      </c>
      <c r="C119" t="n" s="8">
        <f>IF(false,"120921942", "120921942")</f>
      </c>
      <c r="D119" t="s" s="8">
        <v>72</v>
      </c>
      <c r="E119" t="n" s="8">
        <v>1.0</v>
      </c>
      <c r="F119" t="n" s="8">
        <v>1507.0</v>
      </c>
      <c r="G119" t="s" s="8">
        <v>53</v>
      </c>
      <c r="H119" t="s" s="8">
        <v>50</v>
      </c>
      <c r="I119" t="s" s="8">
        <v>230</v>
      </c>
    </row>
    <row r="120" ht="16.0" customHeight="true">
      <c r="A120" t="n" s="7">
        <v>4.3960812E7</v>
      </c>
      <c r="B120" t="s" s="8">
        <v>74</v>
      </c>
      <c r="C120" t="n" s="8">
        <f>IF(false,"120921995", "120921995")</f>
      </c>
      <c r="D120" t="s" s="8">
        <v>231</v>
      </c>
      <c r="E120" t="n" s="8">
        <v>1.0</v>
      </c>
      <c r="F120" t="n" s="8">
        <v>1238.0</v>
      </c>
      <c r="G120" t="s" s="8">
        <v>53</v>
      </c>
      <c r="H120" t="s" s="8">
        <v>50</v>
      </c>
      <c r="I120" t="s" s="8">
        <v>232</v>
      </c>
    </row>
    <row r="121" ht="16.0" customHeight="true">
      <c r="A121" t="n" s="7">
        <v>4.3919849E7</v>
      </c>
      <c r="B121" t="s" s="8">
        <v>74</v>
      </c>
      <c r="C121" t="n" s="8">
        <f>IF(false,"120922351", "120922351")</f>
      </c>
      <c r="D121" t="s" s="8">
        <v>56</v>
      </c>
      <c r="E121" t="n" s="8">
        <v>1.0</v>
      </c>
      <c r="F121" t="n" s="8">
        <v>513.0</v>
      </c>
      <c r="G121" t="s" s="8">
        <v>53</v>
      </c>
      <c r="H121" t="s" s="8">
        <v>50</v>
      </c>
      <c r="I121" t="s" s="8">
        <v>233</v>
      </c>
    </row>
    <row r="122" ht="16.0" customHeight="true">
      <c r="A122" t="n" s="7">
        <v>4.3975713E7</v>
      </c>
      <c r="B122" t="s" s="8">
        <v>74</v>
      </c>
      <c r="C122" t="n" s="8">
        <f>IF(false,"01-004071", "01-004071")</f>
      </c>
      <c r="D122" t="s" s="8">
        <v>234</v>
      </c>
      <c r="E122" t="n" s="8">
        <v>1.0</v>
      </c>
      <c r="F122" t="n" s="8">
        <v>798.0</v>
      </c>
      <c r="G122" t="s" s="8">
        <v>53</v>
      </c>
      <c r="H122" t="s" s="8">
        <v>50</v>
      </c>
      <c r="I122" t="s" s="8">
        <v>235</v>
      </c>
    </row>
    <row r="123" ht="16.0" customHeight="true">
      <c r="A123" t="n" s="7">
        <v>4.395865E7</v>
      </c>
      <c r="B123" t="s" s="8">
        <v>74</v>
      </c>
      <c r="C123" t="n" s="8">
        <f>IF(false,"005-1111", "005-1111")</f>
      </c>
      <c r="D123" t="s" s="8">
        <v>186</v>
      </c>
      <c r="E123" t="n" s="8">
        <v>1.0</v>
      </c>
      <c r="F123" t="n" s="8">
        <v>1463.0</v>
      </c>
      <c r="G123" t="s" s="8">
        <v>53</v>
      </c>
      <c r="H123" t="s" s="8">
        <v>50</v>
      </c>
      <c r="I123" t="s" s="8">
        <v>236</v>
      </c>
    </row>
    <row r="124" ht="16.0" customHeight="true">
      <c r="A124" t="n" s="7">
        <v>4.4023094E7</v>
      </c>
      <c r="B124" t="s" s="8">
        <v>54</v>
      </c>
      <c r="C124" t="n" s="8">
        <f>IF(false,"120921957", "120921957")</f>
      </c>
      <c r="D124" t="s" s="8">
        <v>237</v>
      </c>
      <c r="E124" t="n" s="8">
        <v>1.0</v>
      </c>
      <c r="F124" t="n" s="8">
        <v>837.0</v>
      </c>
      <c r="G124" t="s" s="8">
        <v>53</v>
      </c>
      <c r="H124" t="s" s="8">
        <v>50</v>
      </c>
      <c r="I124" t="s" s="8">
        <v>238</v>
      </c>
    </row>
    <row r="125" ht="16.0" customHeight="true">
      <c r="A125" t="n" s="7">
        <v>4.4068708E7</v>
      </c>
      <c r="B125" t="s" s="8">
        <v>54</v>
      </c>
      <c r="C125" t="n" s="8">
        <f>IF(false,"120922391", "120922391")</f>
      </c>
      <c r="D125" t="s" s="8">
        <v>83</v>
      </c>
      <c r="E125" t="n" s="8">
        <v>1.0</v>
      </c>
      <c r="F125" t="n" s="8">
        <v>172.0</v>
      </c>
      <c r="G125" t="s" s="8">
        <v>53</v>
      </c>
      <c r="H125" t="s" s="8">
        <v>50</v>
      </c>
      <c r="I125" t="s" s="8">
        <v>239</v>
      </c>
    </row>
    <row r="126" ht="16.0" customHeight="true">
      <c r="A126" t="n" s="7">
        <v>4.3967897E7</v>
      </c>
      <c r="B126" t="s" s="8">
        <v>74</v>
      </c>
      <c r="C126" t="n" s="8">
        <f>IF(false,"003-319", "003-319")</f>
      </c>
      <c r="D126" t="s" s="8">
        <v>119</v>
      </c>
      <c r="E126" t="n" s="8">
        <v>4.0</v>
      </c>
      <c r="F126" t="n" s="8">
        <v>4992.0</v>
      </c>
      <c r="G126" t="s" s="8">
        <v>53</v>
      </c>
      <c r="H126" t="s" s="8">
        <v>50</v>
      </c>
      <c r="I126" t="s" s="8">
        <v>240</v>
      </c>
    </row>
    <row r="127" ht="16.0" customHeight="true">
      <c r="A127" t="n" s="7">
        <v>4.3851948E7</v>
      </c>
      <c r="B127" t="s" s="8">
        <v>51</v>
      </c>
      <c r="C127" t="n" s="8">
        <f>IF(false,"120921901", "120921901")</f>
      </c>
      <c r="D127" t="s" s="8">
        <v>216</v>
      </c>
      <c r="E127" t="n" s="8">
        <v>1.0</v>
      </c>
      <c r="F127" t="n" s="8">
        <v>953.0</v>
      </c>
      <c r="G127" t="s" s="8">
        <v>53</v>
      </c>
      <c r="H127" t="s" s="8">
        <v>50</v>
      </c>
      <c r="I127" t="s" s="8">
        <v>241</v>
      </c>
    </row>
    <row r="128" ht="16.0" customHeight="true">
      <c r="A128" t="n" s="7">
        <v>4.4057424E7</v>
      </c>
      <c r="B128" t="s" s="8">
        <v>54</v>
      </c>
      <c r="C128" t="n" s="8">
        <f>IF(false,"120922351", "120922351")</f>
      </c>
      <c r="D128" t="s" s="8">
        <v>56</v>
      </c>
      <c r="E128" t="n" s="8">
        <v>1.0</v>
      </c>
      <c r="F128" t="n" s="8">
        <v>177.0</v>
      </c>
      <c r="G128" t="s" s="8">
        <v>53</v>
      </c>
      <c r="H128" t="s" s="8">
        <v>50</v>
      </c>
      <c r="I128" t="s" s="8">
        <v>242</v>
      </c>
    </row>
    <row r="129" ht="16.0" customHeight="true">
      <c r="A129" t="n" s="7">
        <v>4.4044476E7</v>
      </c>
      <c r="B129" t="s" s="8">
        <v>54</v>
      </c>
      <c r="C129" t="n" s="8">
        <f>IF(false,"005-1573", "005-1573")</f>
      </c>
      <c r="D129" t="s" s="8">
        <v>243</v>
      </c>
      <c r="E129" t="n" s="8">
        <v>1.0</v>
      </c>
      <c r="F129" t="n" s="8">
        <v>790.0</v>
      </c>
      <c r="G129" t="s" s="8">
        <v>53</v>
      </c>
      <c r="H129" t="s" s="8">
        <v>50</v>
      </c>
      <c r="I129" t="s" s="8">
        <v>244</v>
      </c>
    </row>
    <row r="130" ht="16.0" customHeight="true">
      <c r="A130" t="n" s="7">
        <v>4.3918413E7</v>
      </c>
      <c r="B130" t="s" s="8">
        <v>74</v>
      </c>
      <c r="C130" t="n" s="8">
        <f>IF(false,"120906022", "120906022")</f>
      </c>
      <c r="D130" t="s" s="8">
        <v>107</v>
      </c>
      <c r="E130" t="n" s="8">
        <v>1.0</v>
      </c>
      <c r="F130" t="n" s="8">
        <v>710.0</v>
      </c>
      <c r="G130" t="s" s="8">
        <v>53</v>
      </c>
      <c r="H130" t="s" s="8">
        <v>50</v>
      </c>
      <c r="I130" t="s" s="8">
        <v>245</v>
      </c>
    </row>
    <row r="131" ht="16.0" customHeight="true">
      <c r="A131" t="n" s="7">
        <v>4.391809E7</v>
      </c>
      <c r="B131" t="s" s="8">
        <v>74</v>
      </c>
      <c r="C131" t="n" s="8">
        <f>IF(false,"002-101", "002-101")</f>
      </c>
      <c r="D131" t="s" s="8">
        <v>154</v>
      </c>
      <c r="E131" t="n" s="8">
        <v>1.0</v>
      </c>
      <c r="F131" t="n" s="8">
        <v>1389.0</v>
      </c>
      <c r="G131" t="s" s="8">
        <v>53</v>
      </c>
      <c r="H131" t="s" s="8">
        <v>50</v>
      </c>
      <c r="I131" t="s" s="8">
        <v>246</v>
      </c>
    </row>
    <row r="132" ht="16.0" customHeight="true">
      <c r="A132" t="n" s="7">
        <v>4.3912549E7</v>
      </c>
      <c r="B132" t="s" s="8">
        <v>74</v>
      </c>
      <c r="C132" t="n" s="8">
        <f>IF(false,"120922351", "120922351")</f>
      </c>
      <c r="D132" t="s" s="8">
        <v>56</v>
      </c>
      <c r="E132" t="n" s="8">
        <v>1.0</v>
      </c>
      <c r="F132" t="n" s="8">
        <v>634.0</v>
      </c>
      <c r="G132" t="s" s="8">
        <v>53</v>
      </c>
      <c r="H132" t="s" s="8">
        <v>50</v>
      </c>
      <c r="I132" t="s" s="8">
        <v>247</v>
      </c>
    </row>
    <row r="133" ht="16.0" customHeight="true">
      <c r="A133" t="n" s="7">
        <v>4.3908301E7</v>
      </c>
      <c r="B133" t="s" s="8">
        <v>74</v>
      </c>
      <c r="C133" t="n" s="8">
        <f>IF(false,"120906023", "120906023")</f>
      </c>
      <c r="D133" t="s" s="8">
        <v>248</v>
      </c>
      <c r="E133" t="n" s="8">
        <v>1.0</v>
      </c>
      <c r="F133" t="n" s="8">
        <v>989.0</v>
      </c>
      <c r="G133" t="s" s="8">
        <v>53</v>
      </c>
      <c r="H133" t="s" s="8">
        <v>50</v>
      </c>
      <c r="I133" t="s" s="8">
        <v>249</v>
      </c>
    </row>
    <row r="134" ht="16.0" customHeight="true">
      <c r="A134" t="n" s="7">
        <v>4.3855329E7</v>
      </c>
      <c r="B134" t="s" s="8">
        <v>51</v>
      </c>
      <c r="C134" t="n" s="8">
        <f>IF(false,"120921506", "120921506")</f>
      </c>
      <c r="D134" t="s" s="8">
        <v>250</v>
      </c>
      <c r="E134" t="n" s="8">
        <v>1.0</v>
      </c>
      <c r="F134" t="n" s="8">
        <v>1.0</v>
      </c>
      <c r="G134" t="s" s="8">
        <v>53</v>
      </c>
      <c r="H134" t="s" s="8">
        <v>50</v>
      </c>
      <c r="I134" t="s" s="8">
        <v>251</v>
      </c>
    </row>
    <row r="135" ht="16.0" customHeight="true">
      <c r="A135" t="n" s="7">
        <v>4.4023786E7</v>
      </c>
      <c r="B135" t="s" s="8">
        <v>54</v>
      </c>
      <c r="C135" t="n" s="8">
        <f>IF(false,"01-004217", "01-004217")</f>
      </c>
      <c r="D135" t="s" s="8">
        <v>103</v>
      </c>
      <c r="E135" t="n" s="8">
        <v>1.0</v>
      </c>
      <c r="F135" t="n" s="8">
        <v>1.0</v>
      </c>
      <c r="G135" t="s" s="8">
        <v>53</v>
      </c>
      <c r="H135" t="s" s="8">
        <v>50</v>
      </c>
      <c r="I135" t="s" s="8">
        <v>252</v>
      </c>
    </row>
    <row r="136" ht="16.0" customHeight="true">
      <c r="A136" t="n" s="7">
        <v>4.401599E7</v>
      </c>
      <c r="B136" t="s" s="8">
        <v>54</v>
      </c>
      <c r="C136" t="n" s="8">
        <f>IF(false,"003-319", "003-319")</f>
      </c>
      <c r="D136" t="s" s="8">
        <v>119</v>
      </c>
      <c r="E136" t="n" s="8">
        <v>1.0</v>
      </c>
      <c r="F136" t="n" s="8">
        <v>1236.0</v>
      </c>
      <c r="G136" t="s" s="8">
        <v>53</v>
      </c>
      <c r="H136" t="s" s="8">
        <v>50</v>
      </c>
      <c r="I136" t="s" s="8">
        <v>253</v>
      </c>
    </row>
    <row r="137" ht="16.0" customHeight="true">
      <c r="A137" t="n" s="7">
        <v>4.399035E7</v>
      </c>
      <c r="B137" t="s" s="8">
        <v>54</v>
      </c>
      <c r="C137" t="n" s="8">
        <f>IF(false,"120922390", "120922390")</f>
      </c>
      <c r="D137" t="s" s="8">
        <v>254</v>
      </c>
      <c r="E137" t="n" s="8">
        <v>1.0</v>
      </c>
      <c r="F137" t="n" s="8">
        <v>380.0</v>
      </c>
      <c r="G137" t="s" s="8">
        <v>53</v>
      </c>
      <c r="H137" t="s" s="8">
        <v>50</v>
      </c>
      <c r="I137" t="s" s="8">
        <v>255</v>
      </c>
    </row>
    <row r="138" ht="16.0" customHeight="true">
      <c r="A138" t="n" s="7">
        <v>4.4048524E7</v>
      </c>
      <c r="B138" t="s" s="8">
        <v>54</v>
      </c>
      <c r="C138" t="n" s="8">
        <f>IF(false,"01-003884", "01-003884")</f>
      </c>
      <c r="D138" t="s" s="8">
        <v>175</v>
      </c>
      <c r="E138" t="n" s="8">
        <v>2.0</v>
      </c>
      <c r="F138" t="n" s="8">
        <v>1600.0</v>
      </c>
      <c r="G138" t="s" s="8">
        <v>53</v>
      </c>
      <c r="H138" t="s" s="8">
        <v>50</v>
      </c>
      <c r="I138" t="s" s="8">
        <v>256</v>
      </c>
    </row>
    <row r="139" ht="16.0" customHeight="true">
      <c r="A139" t="n" s="7">
        <v>4.4048524E7</v>
      </c>
      <c r="B139" t="s" s="8">
        <v>54</v>
      </c>
      <c r="C139" t="n" s="8">
        <f>IF(false,"600055", "600055")</f>
      </c>
      <c r="D139" t="s" s="8">
        <v>257</v>
      </c>
      <c r="E139" t="n" s="8">
        <v>1.0</v>
      </c>
      <c r="F139" t="n" s="8">
        <v>485.0</v>
      </c>
      <c r="G139" t="s" s="8">
        <v>53</v>
      </c>
      <c r="H139" t="s" s="8">
        <v>50</v>
      </c>
      <c r="I139" t="s" s="8">
        <v>256</v>
      </c>
    </row>
    <row r="140" ht="16.0" customHeight="true">
      <c r="A140" t="n" s="7">
        <v>4.401332E7</v>
      </c>
      <c r="B140" t="s" s="8">
        <v>54</v>
      </c>
      <c r="C140" t="n" s="8">
        <f>IF(false,"120922769", "120922769")</f>
      </c>
      <c r="D140" t="s" s="8">
        <v>141</v>
      </c>
      <c r="E140" t="n" s="8">
        <v>1.0</v>
      </c>
      <c r="F140" t="n" s="8">
        <v>849.0</v>
      </c>
      <c r="G140" t="s" s="8">
        <v>53</v>
      </c>
      <c r="H140" t="s" s="8">
        <v>50</v>
      </c>
      <c r="I140" t="s" s="8">
        <v>258</v>
      </c>
    </row>
    <row r="141" ht="16.0" customHeight="true">
      <c r="A141" t="n" s="7">
        <v>4.4063549E7</v>
      </c>
      <c r="B141" t="s" s="8">
        <v>54</v>
      </c>
      <c r="C141" t="n" s="8">
        <f>IF(false,"120921432", "120921432")</f>
      </c>
      <c r="D141" t="s" s="8">
        <v>259</v>
      </c>
      <c r="E141" t="n" s="8">
        <v>1.0</v>
      </c>
      <c r="F141" t="n" s="8">
        <v>1108.0</v>
      </c>
      <c r="G141" t="s" s="8">
        <v>53</v>
      </c>
      <c r="H141" t="s" s="8">
        <v>50</v>
      </c>
      <c r="I141" t="s" s="8">
        <v>260</v>
      </c>
    </row>
    <row r="142" ht="16.0" customHeight="true">
      <c r="A142" t="n" s="7">
        <v>4.3906046E7</v>
      </c>
      <c r="B142" t="s" s="8">
        <v>74</v>
      </c>
      <c r="C142" t="n" s="8">
        <f>IF(false,"003-315", "003-315")</f>
      </c>
      <c r="D142" t="s" s="8">
        <v>75</v>
      </c>
      <c r="E142" t="n" s="8">
        <v>1.0</v>
      </c>
      <c r="F142" t="n" s="8">
        <v>1250.0</v>
      </c>
      <c r="G142" t="s" s="8">
        <v>53</v>
      </c>
      <c r="H142" t="s" s="8">
        <v>50</v>
      </c>
      <c r="I142" t="s" s="8">
        <v>261</v>
      </c>
    </row>
    <row r="143" ht="16.0" customHeight="true">
      <c r="A143" t="n" s="7">
        <v>4.3894657E7</v>
      </c>
      <c r="B143" t="s" s="8">
        <v>74</v>
      </c>
      <c r="C143" t="n" s="8">
        <f>IF(false,"120906022", "120906022")</f>
      </c>
      <c r="D143" t="s" s="8">
        <v>107</v>
      </c>
      <c r="E143" t="n" s="8">
        <v>1.0</v>
      </c>
      <c r="F143" t="n" s="8">
        <v>989.0</v>
      </c>
      <c r="G143" t="s" s="8">
        <v>53</v>
      </c>
      <c r="H143" t="s" s="8">
        <v>50</v>
      </c>
      <c r="I143" t="s" s="8">
        <v>262</v>
      </c>
    </row>
    <row r="144" ht="16.0" customHeight="true">
      <c r="A144" t="n" s="7">
        <v>4.3891701E7</v>
      </c>
      <c r="B144" t="s" s="8">
        <v>74</v>
      </c>
      <c r="C144" t="n" s="8">
        <f>IF(false,"005-1516", "005-1516")</f>
      </c>
      <c r="D144" t="s" s="8">
        <v>70</v>
      </c>
      <c r="E144" t="n" s="8">
        <v>1.0</v>
      </c>
      <c r="F144" t="n" s="8">
        <v>882.0</v>
      </c>
      <c r="G144" t="s" s="8">
        <v>53</v>
      </c>
      <c r="H144" t="s" s="8">
        <v>50</v>
      </c>
      <c r="I144" t="s" s="8">
        <v>263</v>
      </c>
    </row>
    <row r="145" ht="16.0" customHeight="true">
      <c r="A145" t="n" s="7">
        <v>4.3974111E7</v>
      </c>
      <c r="B145" t="s" s="8">
        <v>74</v>
      </c>
      <c r="C145" t="n" s="8">
        <f>IF(false,"120922352", "120922352")</f>
      </c>
      <c r="D145" t="s" s="8">
        <v>94</v>
      </c>
      <c r="E145" t="n" s="8">
        <v>1.0</v>
      </c>
      <c r="F145" t="n" s="8">
        <v>789.0</v>
      </c>
      <c r="G145" t="s" s="8">
        <v>53</v>
      </c>
      <c r="H145" t="s" s="8">
        <v>50</v>
      </c>
      <c r="I145" t="s" s="8">
        <v>264</v>
      </c>
    </row>
    <row r="146" ht="16.0" customHeight="true">
      <c r="A146" t="n" s="7">
        <v>4.3978449E7</v>
      </c>
      <c r="B146" t="s" s="8">
        <v>54</v>
      </c>
      <c r="C146" t="n" s="8">
        <f>IF(false,"120906022", "120906022")</f>
      </c>
      <c r="D146" t="s" s="8">
        <v>107</v>
      </c>
      <c r="E146" t="n" s="8">
        <v>4.0</v>
      </c>
      <c r="F146" t="n" s="8">
        <v>4396.0</v>
      </c>
      <c r="G146" t="s" s="8">
        <v>53</v>
      </c>
      <c r="H146" t="s" s="8">
        <v>50</v>
      </c>
      <c r="I146" t="s" s="8">
        <v>265</v>
      </c>
    </row>
    <row r="147" ht="16.0" customHeight="true">
      <c r="A147" t="n" s="7">
        <v>4.4002727E7</v>
      </c>
      <c r="B147" t="s" s="8">
        <v>54</v>
      </c>
      <c r="C147" t="n" s="8">
        <f>IF(false,"005-1515", "005-1515")</f>
      </c>
      <c r="D147" t="s" s="8">
        <v>64</v>
      </c>
      <c r="E147" t="n" s="8">
        <v>1.0</v>
      </c>
      <c r="F147" t="n" s="8">
        <v>966.0</v>
      </c>
      <c r="G147" t="s" s="8">
        <v>53</v>
      </c>
      <c r="H147" t="s" s="8">
        <v>50</v>
      </c>
      <c r="I147" t="s" s="8">
        <v>266</v>
      </c>
    </row>
    <row r="148" ht="16.0" customHeight="true">
      <c r="A148" t="n" s="7">
        <v>4.379411E7</v>
      </c>
      <c r="B148" t="s" s="8">
        <v>51</v>
      </c>
      <c r="C148" t="n" s="8">
        <f>IF(false,"120921853", "120921853")</f>
      </c>
      <c r="D148" t="s" s="8">
        <v>267</v>
      </c>
      <c r="E148" t="n" s="8">
        <v>2.0</v>
      </c>
      <c r="F148" t="n" s="8">
        <v>1350.0</v>
      </c>
      <c r="G148" t="s" s="8">
        <v>53</v>
      </c>
      <c r="H148" t="s" s="8">
        <v>50</v>
      </c>
      <c r="I148" t="s" s="8">
        <v>268</v>
      </c>
    </row>
    <row r="149" ht="16.0" customHeight="true">
      <c r="A149" t="n" s="7">
        <v>4.4062597E7</v>
      </c>
      <c r="B149" t="s" s="8">
        <v>54</v>
      </c>
      <c r="C149" t="n" s="8">
        <f>IF(false,"005-1573", "005-1573")</f>
      </c>
      <c r="D149" t="s" s="8">
        <v>243</v>
      </c>
      <c r="E149" t="n" s="8">
        <v>1.0</v>
      </c>
      <c r="F149" t="n" s="8">
        <v>798.0</v>
      </c>
      <c r="G149" t="s" s="8">
        <v>53</v>
      </c>
      <c r="H149" t="s" s="8">
        <v>50</v>
      </c>
      <c r="I149" t="s" s="8">
        <v>269</v>
      </c>
    </row>
    <row r="150" ht="16.0" customHeight="true">
      <c r="A150" t="n" s="7">
        <v>4.3722545E7</v>
      </c>
      <c r="B150" t="s" s="8">
        <v>88</v>
      </c>
      <c r="C150" t="n" s="8">
        <f>IF(false,"120922396", "120922396")</f>
      </c>
      <c r="D150" t="s" s="8">
        <v>270</v>
      </c>
      <c r="E150" t="n" s="8">
        <v>1.0</v>
      </c>
      <c r="F150" t="n" s="8">
        <v>1.0</v>
      </c>
      <c r="G150" t="s" s="8">
        <v>53</v>
      </c>
      <c r="H150" t="s" s="8">
        <v>50</v>
      </c>
      <c r="I150" t="s" s="8">
        <v>271</v>
      </c>
    </row>
    <row r="151" ht="16.0" customHeight="true">
      <c r="A151" t="n" s="7">
        <v>4.3729622E7</v>
      </c>
      <c r="B151" t="s" s="8">
        <v>88</v>
      </c>
      <c r="C151" t="n" s="8">
        <f>IF(false,"01-004215", "01-004215")</f>
      </c>
      <c r="D151" t="s" s="8">
        <v>60</v>
      </c>
      <c r="E151" t="n" s="8">
        <v>2.0</v>
      </c>
      <c r="F151" t="n" s="8">
        <v>4298.0</v>
      </c>
      <c r="G151" t="s" s="8">
        <v>53</v>
      </c>
      <c r="H151" t="s" s="8">
        <v>50</v>
      </c>
      <c r="I151" t="s" s="8">
        <v>272</v>
      </c>
    </row>
    <row r="152" ht="16.0" customHeight="true">
      <c r="A152" t="n" s="7">
        <v>4.396664E7</v>
      </c>
      <c r="B152" t="s" s="8">
        <v>74</v>
      </c>
      <c r="C152" t="n" s="8">
        <f>IF(false,"000-631", "000-631")</f>
      </c>
      <c r="D152" t="s" s="8">
        <v>127</v>
      </c>
      <c r="E152" t="n" s="8">
        <v>3.0</v>
      </c>
      <c r="F152" t="n" s="8">
        <v>1.0</v>
      </c>
      <c r="G152" t="s" s="8">
        <v>53</v>
      </c>
      <c r="H152" t="s" s="8">
        <v>50</v>
      </c>
      <c r="I152" t="s" s="8">
        <v>273</v>
      </c>
    </row>
    <row r="153" ht="16.0" customHeight="true">
      <c r="A153" t="n" s="7">
        <v>4.4031768E7</v>
      </c>
      <c r="B153" t="s" s="8">
        <v>54</v>
      </c>
      <c r="C153" t="n" s="8">
        <f>IF(false,"005-1519", "005-1519")</f>
      </c>
      <c r="D153" t="s" s="8">
        <v>274</v>
      </c>
      <c r="E153" t="n" s="8">
        <v>1.0</v>
      </c>
      <c r="F153" t="n" s="8">
        <v>1140.0</v>
      </c>
      <c r="G153" t="s" s="8">
        <v>53</v>
      </c>
      <c r="H153" t="s" s="8">
        <v>50</v>
      </c>
      <c r="I153" t="s" s="8">
        <v>275</v>
      </c>
    </row>
    <row r="154" ht="16.0" customHeight="true">
      <c r="A154" t="n" s="7">
        <v>4.4031768E7</v>
      </c>
      <c r="B154" t="s" s="8">
        <v>54</v>
      </c>
      <c r="C154" t="n" s="8">
        <f>IF(false,"005-1359", "005-1359")</f>
      </c>
      <c r="D154" t="s" s="8">
        <v>276</v>
      </c>
      <c r="E154" t="n" s="8">
        <v>1.0</v>
      </c>
      <c r="F154" t="n" s="8">
        <v>815.0</v>
      </c>
      <c r="G154" t="s" s="8">
        <v>53</v>
      </c>
      <c r="H154" t="s" s="8">
        <v>50</v>
      </c>
      <c r="I154" t="s" s="8">
        <v>275</v>
      </c>
    </row>
    <row r="155" ht="16.0" customHeight="true">
      <c r="A155" t="n" s="7">
        <v>4.4061898E7</v>
      </c>
      <c r="B155" t="s" s="8">
        <v>54</v>
      </c>
      <c r="C155" t="n" s="8">
        <f>IF(false,"003-319", "003-319")</f>
      </c>
      <c r="D155" t="s" s="8">
        <v>119</v>
      </c>
      <c r="E155" t="n" s="8">
        <v>1.0</v>
      </c>
      <c r="F155" t="n" s="8">
        <v>1389.0</v>
      </c>
      <c r="G155" t="s" s="8">
        <v>53</v>
      </c>
      <c r="H155" t="s" s="8">
        <v>50</v>
      </c>
      <c r="I155" t="s" s="8">
        <v>277</v>
      </c>
    </row>
    <row r="156" ht="16.0" customHeight="true">
      <c r="A156" t="n" s="7">
        <v>4.4063022E7</v>
      </c>
      <c r="B156" t="s" s="8">
        <v>54</v>
      </c>
      <c r="C156" t="n" s="8">
        <f>IF(false,"005-1039", "005-1039")</f>
      </c>
      <c r="D156" t="s" s="8">
        <v>278</v>
      </c>
      <c r="E156" t="n" s="8">
        <v>1.0</v>
      </c>
      <c r="F156" t="n" s="8">
        <v>1769.0</v>
      </c>
      <c r="G156" t="s" s="8">
        <v>53</v>
      </c>
      <c r="H156" t="s" s="8">
        <v>50</v>
      </c>
      <c r="I156" t="s" s="8">
        <v>279</v>
      </c>
    </row>
    <row r="157" ht="16.0" customHeight="true">
      <c r="A157" t="n" s="7">
        <v>4.4064979E7</v>
      </c>
      <c r="B157" t="s" s="8">
        <v>54</v>
      </c>
      <c r="C157" t="n" s="8">
        <f>IF(false,"01-004217", "01-004217")</f>
      </c>
      <c r="D157" t="s" s="8">
        <v>103</v>
      </c>
      <c r="E157" t="n" s="8">
        <v>1.0</v>
      </c>
      <c r="F157" t="n" s="8">
        <v>2699.0</v>
      </c>
      <c r="G157" t="s" s="8">
        <v>53</v>
      </c>
      <c r="H157" t="s" s="8">
        <v>50</v>
      </c>
      <c r="I157" t="s" s="8">
        <v>280</v>
      </c>
    </row>
    <row r="158" ht="16.0" customHeight="true">
      <c r="A158" t="n" s="7">
        <v>4.407611E7</v>
      </c>
      <c r="B158" t="s" s="8">
        <v>54</v>
      </c>
      <c r="C158" t="n" s="8">
        <f>IF(false,"002-100", "002-100")</f>
      </c>
      <c r="D158" t="s" s="8">
        <v>281</v>
      </c>
      <c r="E158" t="n" s="8">
        <v>1.0</v>
      </c>
      <c r="F158" t="n" s="8">
        <v>1381.0</v>
      </c>
      <c r="G158" t="s" s="8">
        <v>53</v>
      </c>
      <c r="H158" t="s" s="8">
        <v>50</v>
      </c>
      <c r="I158" t="s" s="8">
        <v>282</v>
      </c>
    </row>
    <row r="159" ht="16.0" customHeight="true">
      <c r="A159" t="n" s="7">
        <v>4.3760239E7</v>
      </c>
      <c r="B159" t="s" s="8">
        <v>51</v>
      </c>
      <c r="C159" t="n" s="8">
        <f>IF(false,"005-1515", "005-1515")</f>
      </c>
      <c r="D159" t="s" s="8">
        <v>64</v>
      </c>
      <c r="E159" t="n" s="8">
        <v>1.0</v>
      </c>
      <c r="F159" t="n" s="8">
        <v>949.0</v>
      </c>
      <c r="G159" t="s" s="8">
        <v>53</v>
      </c>
      <c r="H159" t="s" s="8">
        <v>50</v>
      </c>
      <c r="I159" t="s" s="8">
        <v>283</v>
      </c>
    </row>
    <row r="160" ht="16.0" customHeight="true">
      <c r="A160" t="n" s="7">
        <v>4.3701078E7</v>
      </c>
      <c r="B160" t="s" s="8">
        <v>88</v>
      </c>
      <c r="C160" t="n" s="8">
        <f>IF(false,"120921543", "120921543")</f>
      </c>
      <c r="D160" t="s" s="8">
        <v>148</v>
      </c>
      <c r="E160" t="n" s="8">
        <v>2.0</v>
      </c>
      <c r="F160" t="n" s="8">
        <v>1484.0</v>
      </c>
      <c r="G160" t="s" s="8">
        <v>53</v>
      </c>
      <c r="H160" t="s" s="8">
        <v>50</v>
      </c>
      <c r="I160" t="s" s="8">
        <v>284</v>
      </c>
    </row>
    <row r="161" ht="16.0" customHeight="true">
      <c r="A161" t="n" s="7">
        <v>4.3935264E7</v>
      </c>
      <c r="B161" t="s" s="8">
        <v>74</v>
      </c>
      <c r="C161" t="n" s="8">
        <f>IF(false,"005-1512", "005-1512")</f>
      </c>
      <c r="D161" t="s" s="8">
        <v>132</v>
      </c>
      <c r="E161" t="n" s="8">
        <v>1.0</v>
      </c>
      <c r="F161" t="n" s="8">
        <v>979.0</v>
      </c>
      <c r="G161" t="s" s="8">
        <v>53</v>
      </c>
      <c r="H161" t="s" s="8">
        <v>50</v>
      </c>
      <c r="I161" t="s" s="8">
        <v>285</v>
      </c>
    </row>
    <row r="162" ht="16.0" customHeight="true">
      <c r="A162" t="n" s="7">
        <v>4.3649409E7</v>
      </c>
      <c r="B162" t="s" s="8">
        <v>88</v>
      </c>
      <c r="C162" t="n" s="8">
        <f>IF(false,"120922390", "120922390")</f>
      </c>
      <c r="D162" t="s" s="8">
        <v>254</v>
      </c>
      <c r="E162" t="n" s="8">
        <v>1.0</v>
      </c>
      <c r="F162" t="n" s="8">
        <v>303.0</v>
      </c>
      <c r="G162" t="s" s="8">
        <v>53</v>
      </c>
      <c r="H162" t="s" s="8">
        <v>50</v>
      </c>
      <c r="I162" t="s" s="8">
        <v>286</v>
      </c>
    </row>
    <row r="163" ht="16.0" customHeight="true"/>
    <row r="164" ht="16.0" customHeight="true">
      <c r="A164" t="s" s="1">
        <v>37</v>
      </c>
      <c r="B164" s="1"/>
      <c r="C164" s="1"/>
      <c r="D164" s="1"/>
      <c r="E164" s="1"/>
      <c r="F164" t="n" s="8">
        <v>203541.0</v>
      </c>
      <c r="G164" s="2"/>
    </row>
    <row r="165" ht="16.0" customHeight="true"/>
    <row r="166" ht="16.0" customHeight="true">
      <c r="A166" t="s" s="1">
        <v>36</v>
      </c>
    </row>
    <row r="167" ht="34.0" customHeight="true">
      <c r="A167" t="s" s="9">
        <v>38</v>
      </c>
      <c r="B167" t="s" s="9">
        <v>0</v>
      </c>
      <c r="C167" t="s" s="9">
        <v>43</v>
      </c>
      <c r="D167" t="s" s="9">
        <v>1</v>
      </c>
      <c r="E167" t="s" s="9">
        <v>2</v>
      </c>
      <c r="F167" t="s" s="9">
        <v>39</v>
      </c>
      <c r="G167" t="s" s="9">
        <v>5</v>
      </c>
      <c r="H167" t="s" s="9">
        <v>3</v>
      </c>
      <c r="I167" t="s" s="9">
        <v>4</v>
      </c>
    </row>
    <row r="168" ht="16.0" customHeight="true">
      <c r="A168" t="n" s="8">
        <v>4.3805792E7</v>
      </c>
      <c r="B168" t="s" s="8">
        <v>51</v>
      </c>
      <c r="C168" t="n" s="8">
        <f>IF(false,"120922393", "120922393")</f>
      </c>
      <c r="D168" t="s" s="8">
        <v>161</v>
      </c>
      <c r="E168" t="n" s="8">
        <v>1.0</v>
      </c>
      <c r="F168" t="n" s="8">
        <v>-375.0</v>
      </c>
      <c r="G168" t="s" s="8">
        <v>287</v>
      </c>
      <c r="H168" t="s" s="8">
        <v>54</v>
      </c>
      <c r="I168" t="s" s="8">
        <v>288</v>
      </c>
    </row>
    <row r="169" ht="16.0" customHeight="true"/>
    <row r="170" ht="16.0" customHeight="true">
      <c r="A170" t="s" s="1">
        <v>37</v>
      </c>
      <c r="F170" t="n" s="8">
        <v>-375.0</v>
      </c>
      <c r="G170" s="2"/>
      <c r="H170" s="0"/>
      <c r="I170" s="0"/>
    </row>
    <row r="171" ht="16.0" customHeight="true">
      <c r="A171" s="1"/>
      <c r="B171" s="1"/>
      <c r="C171" s="1"/>
      <c r="D171" s="1"/>
      <c r="E171" s="1"/>
      <c r="F171" s="1"/>
      <c r="G171" s="1"/>
      <c r="H171" s="1"/>
      <c r="I171" s="1"/>
    </row>
    <row r="172" ht="16.0" customHeight="true">
      <c r="A172" t="s" s="1">
        <v>40</v>
      </c>
    </row>
    <row r="173" ht="34.0" customHeight="true">
      <c r="A173" t="s" s="9">
        <v>47</v>
      </c>
      <c r="B173" t="s" s="9">
        <v>48</v>
      </c>
      <c r="C173" s="9"/>
      <c r="D173" s="9"/>
      <c r="E173" s="9"/>
      <c r="F173" t="s" s="9">
        <v>39</v>
      </c>
      <c r="G173" t="s" s="9">
        <v>5</v>
      </c>
      <c r="H173" t="s" s="9">
        <v>3</v>
      </c>
      <c r="I173" t="s" s="9">
        <v>4</v>
      </c>
    </row>
    <row r="174" ht="16.0" customHeight="true"/>
    <row r="175" ht="16.0" customHeight="true">
      <c r="A175" t="s" s="1">
        <v>37</v>
      </c>
      <c r="F175" t="n" s="8">
        <v>0.0</v>
      </c>
      <c r="G175" s="2"/>
      <c r="H175" s="0"/>
      <c r="I175" s="0"/>
    </row>
    <row r="176" ht="16.0" customHeight="true">
      <c r="A176" s="1"/>
      <c r="B176" s="1"/>
      <c r="C176" s="1"/>
      <c r="D176" s="1"/>
      <c r="E176" s="1"/>
      <c r="F176" s="1"/>
      <c r="G176" s="1"/>
      <c r="H176" s="1"/>
      <c r="I176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