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<sst xmlns="http://schemas.openxmlformats.org/spreadsheetml/2006/main" count="962" uniqueCount="196">
  <si>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</si>
  <si>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</si>
  <si>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</si>
  <si>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</si>
  <si>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</si>
  <si>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</si>
  <si>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</si>
  <si>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</si>
  <si>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</si>
  <si>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</si>
  <si>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</si>
  <si>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</si>
  <si>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</si>
  <si>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</si>
  <si>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</si>
  <si>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</si>
  <si>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</si>
  <si>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</si>
  <si>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</si>
  <si>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</si>
  <si>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</si>
  <si>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</si>
  <si>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</si>
  <si>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</si>
  <si>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</si>
  <si>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</si>
  <si>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</si>
  <si>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</si>
  <si>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</si>
  <si>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</si>
  <si>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</si>
  <si>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</si>
  <si>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</si>
  <si>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</si>
  <si>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</si>
  <si>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</si>
  <si>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</si>
  <si>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</si>
  <si>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</si>
  <si>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</si>
  <si>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</si>
  <si>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</si>
  <si>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</si>
  <si>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</si>
  <si>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</si>
  <si>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</si>
  <si>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</si>
  <si>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</si>
  <si>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</si>
  <si>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</si>
  <si>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26.07.2021</t>
  </si>
  <si>
    <t>19.07.2021</t>
  </si>
  <si>
    <t>Минерально-витаминный комплекс Optimum Nutrition Opti-Men (240 таблеток)</t>
  </si>
  <si>
    <t>Платёж за скидку маркетплейса</t>
  </si>
  <si>
    <t>23.07.2021</t>
  </si>
  <si>
    <t>60fa3d167153b3332b219ed7</t>
  </si>
  <si>
    <t>21.07.2021</t>
  </si>
  <si>
    <t>Goo.N подгузники S (4-8 кг), 84 шт.</t>
  </si>
  <si>
    <t>60fa3c42f98801b326b22e30</t>
  </si>
  <si>
    <t>20.07.2021</t>
  </si>
  <si>
    <t>Joonies трусики Comfort XXL (15-20 кг), 28 шт., 3 уп.</t>
  </si>
  <si>
    <t>Платёж за скидку по баллам Яндекс.Плюса</t>
  </si>
  <si>
    <t>60f727f094d5270d4f6adb06</t>
  </si>
  <si>
    <t>Merries подгузники XL (12-20 кг), 44 шт.</t>
  </si>
  <si>
    <t>60f6f72ff98801b9eee454da</t>
  </si>
  <si>
    <t>22.07.2021</t>
  </si>
  <si>
    <t>Зубная паста Perioe Pumping Cool mint, 285 г</t>
  </si>
  <si>
    <t>60fa798b954f6b81f85c84d7</t>
  </si>
  <si>
    <t>Joonies трусики Premium Soft L (9-14 кг), 176 шт.</t>
  </si>
  <si>
    <t>60faa40499d6ef58748da60b</t>
  </si>
  <si>
    <t>18.07.2021</t>
  </si>
  <si>
    <t>60fac7607153b37b17219ee0</t>
  </si>
  <si>
    <t>14.07.2021</t>
  </si>
  <si>
    <t>YokoSun трусики Eco L (9-14 кг), 44 шт.</t>
  </si>
  <si>
    <t>60face9504e943373baad7dc</t>
  </si>
  <si>
    <t>It'S SKIN стик Tropical Mangosteen, SPF 50, 17 г</t>
  </si>
  <si>
    <t>60fadfaa8927ca359c382e25</t>
  </si>
  <si>
    <t>11.07.2021</t>
  </si>
  <si>
    <t>Гель для стирки Kao Attack Bio EX, 0.77 кг, дой-пак</t>
  </si>
  <si>
    <t>60faf3500fe99563c709cbda</t>
  </si>
  <si>
    <t>60fb01e720d51d4654313957</t>
  </si>
  <si>
    <t>Meine Liebe Стиральный порошок для цветных тканей, 1.5 кг</t>
  </si>
  <si>
    <t>60fb045ec5311b42b06c024b</t>
  </si>
  <si>
    <t>Смесь Kabrita 3 GOLD для комфортного пищеварения, старше 12 месяцев, 800 г</t>
  </si>
  <si>
    <t>60fb0b0694d52704e0bff137</t>
  </si>
  <si>
    <t>Крем-гель для душа Lion Рисовое молочко, 750 мл</t>
  </si>
  <si>
    <t>60fb0b2d792ab1264bd8af66</t>
  </si>
  <si>
    <t>Manuoki подгузники UltraThin M (6-11 кг) 56 шт.</t>
  </si>
  <si>
    <t>60fb0bcc04e94330f0aad7fa</t>
  </si>
  <si>
    <t>60fb0bd05a3951905319e380</t>
  </si>
  <si>
    <t>60fb20b999d6ef18388da616</t>
  </si>
  <si>
    <t>60f7145d0fe99560a92b95de</t>
  </si>
  <si>
    <t>Deoproce шампунь Argan Silky Moisture с аргановым маслом, 200 мл</t>
  </si>
  <si>
    <t>24.07.2021</t>
  </si>
  <si>
    <t>60fb473894d527ba49308be0</t>
  </si>
  <si>
    <t>Petitfee Гидрогелевые патчи для век Gold Hydrogel Eye Patch, 60 шт.</t>
  </si>
  <si>
    <t>60fb3c065a3951e22219e374</t>
  </si>
  <si>
    <t>Протеин Optimum Nutrition 100% Whey Gold Standard (2100-2353 г) двойной шоколад</t>
  </si>
  <si>
    <t>60fb489399d6ef62ec8da601</t>
  </si>
  <si>
    <t>60facafddbdc313bedc98a4e</t>
  </si>
  <si>
    <t>Satisfyer Вибромассажер из силикона с вакуумно-волновой клиторальной стимуляцией Pro G-Spot Rabbit 22 см, белый</t>
  </si>
  <si>
    <t>60fb46fc03c3782c77289ae8</t>
  </si>
  <si>
    <t>60fb48685a395154e9d4708f</t>
  </si>
  <si>
    <t>Goo.N трусики Ultra XXL (13-25 кг) 36 шт.</t>
  </si>
  <si>
    <t>60fb4c057153b327a1b45550</t>
  </si>
  <si>
    <t>60fb4a6c94d527ba01308bdb</t>
  </si>
  <si>
    <t>Гейнер Optimum Nutrition Serious Mass (5.44 кг) клубника</t>
  </si>
  <si>
    <t>60fb55a1c3080f28be19a90e</t>
  </si>
  <si>
    <t>Meine Liebe, Карандаш-пятновыводитель кислородный универсальный</t>
  </si>
  <si>
    <t>60fb572cfbacea0ea03110ef</t>
  </si>
  <si>
    <t>60fa62c7bed21e5a6e9b055d</t>
  </si>
  <si>
    <t>Joonies трусики Comfort L (9-14 кг), 44 шт., 2 уп.</t>
  </si>
  <si>
    <t>60fb5ee794d527cfc3308be2</t>
  </si>
  <si>
    <t>Satisfyer Стимулятор Love Triangle, черный</t>
  </si>
  <si>
    <t>60fa05e2f78dba29dd7ec640</t>
  </si>
  <si>
    <t>Минерально-витаминный комплекс для спорсменов Optimum Nutrition Opti Women (60c)</t>
  </si>
  <si>
    <t>60fb628683b1f245a7b4b738</t>
  </si>
  <si>
    <t>Goo.N трусики Ultra XL (12-20 кг), 50 шт.</t>
  </si>
  <si>
    <t>60fad88d7153b373d7d90891</t>
  </si>
  <si>
    <t>Joonies подгузники Premium Soft NB (0-5 кг) 24 шт.</t>
  </si>
  <si>
    <t>60f9c555b9f8ed5d88436930</t>
  </si>
  <si>
    <t>60f9bcfcdff13b09a6ac3a7d</t>
  </si>
  <si>
    <t>60f9bc63b9f8ed27e843697d</t>
  </si>
  <si>
    <t>60f9954b7153b31067d90797</t>
  </si>
  <si>
    <t>Креатин Optimum Nutrition Micronised Creatine Powder (300 г) без вкуса</t>
  </si>
  <si>
    <t>60f973042fe09870fa692aee</t>
  </si>
  <si>
    <t>Ёkitto трусики XXL (15+ кг) 34 шт.</t>
  </si>
  <si>
    <t>60fb7e78863e4e393082d31f</t>
  </si>
  <si>
    <t>Palmbaby подгузники Традиционные XL (12+ кг), 42 шт.</t>
  </si>
  <si>
    <t>60fb13f3954f6bb35a0f1372</t>
  </si>
  <si>
    <t>60fb8645b9f8ed60dbc808d2</t>
  </si>
  <si>
    <t>Креатин Optimum Nutrition Creatine 2500 Caps (100 шт) без вкуса</t>
  </si>
  <si>
    <t>60fb90c9c3080f8c7119a914</t>
  </si>
  <si>
    <t>60fbc1483b31765f68c941ca</t>
  </si>
  <si>
    <t>60fbc7840fe99545da4a4232</t>
  </si>
  <si>
    <t>60f680db2af6cd6890f3ad5c</t>
  </si>
  <si>
    <t>60fbf382c3080f5cb019a910</t>
  </si>
  <si>
    <t>60fbf38503c378aa81289ae6</t>
  </si>
  <si>
    <t>60fbf387863e4e368182d326</t>
  </si>
  <si>
    <t>12.07.2021</t>
  </si>
  <si>
    <t>Merries подгузники L (9-14 кг), 64 шт.</t>
  </si>
  <si>
    <t>60fc087e7399014540754195</t>
  </si>
  <si>
    <t>60f956fa94d5273df37e16f2</t>
  </si>
  <si>
    <t>60fc2e33fbacea1584311101</t>
  </si>
  <si>
    <t>60fc365db9f8ed46aac808db</t>
  </si>
  <si>
    <t>60fc5cd732da83d06dbef619</t>
  </si>
  <si>
    <t>60fc5fb77153b33cfab4554e</t>
  </si>
  <si>
    <t>25.07.2021</t>
  </si>
  <si>
    <t>60fc919932da83876fbef61f</t>
  </si>
  <si>
    <t>60fc96073b31767078c941cb</t>
  </si>
  <si>
    <t>Минерально-витаминный комплекс Optimum Nutrition Opti-Women (120 капсул)</t>
  </si>
  <si>
    <t>60fc963104e943a0da3b06e5</t>
  </si>
  <si>
    <t>Зубная паста Perioe Pumping Citrus, 285 г</t>
  </si>
  <si>
    <t>60fc9b0b6a86433f44214299</t>
  </si>
  <si>
    <t>Goo.N подгузники Ultra M (6-11 кг), 80 шт.</t>
  </si>
  <si>
    <t>60fca189dbdc313636716409</t>
  </si>
  <si>
    <t>60f9baa2bed21e38d69b0603</t>
  </si>
  <si>
    <t>60fcab522fe0984f2592205e</t>
  </si>
  <si>
    <t>Satisfyer Стимулятор Pro Traveler, aubergine/rosegold</t>
  </si>
  <si>
    <t>60fb1b227399016d2c1c5143</t>
  </si>
  <si>
    <t>Joonies трусики Comfort L (9-14 кг), 44 шт.</t>
  </si>
  <si>
    <t>60fa653403c3785eb6c1eb5b</t>
  </si>
  <si>
    <t>60fcbfa20fe99574454a4225</t>
  </si>
  <si>
    <t>Joonies трусики Premium Soft L (9-14 кг), 44 шт.</t>
  </si>
  <si>
    <t>60fcd6ea32da83438cbef61c</t>
  </si>
  <si>
    <t>Протеин Optimum Nutrition 100% Whey Gold Standard (819-943 г) шоколадно-арахисовая паста</t>
  </si>
  <si>
    <t>60fd10d03b317622f3c941bd</t>
  </si>
  <si>
    <t>60fbf3ecf78dba40ee7ec71d</t>
  </si>
  <si>
    <t>YokoSun трусики Premium M (6-10 кг) 56 шт.</t>
  </si>
  <si>
    <t>60fd682b04e943cc543b06cd</t>
  </si>
  <si>
    <t>Satisfyer Вибромассажер Wand-er Woman 34 см (J2018-47), черный</t>
  </si>
  <si>
    <t>60fd8701c3080f9bd719a90c</t>
  </si>
  <si>
    <t>Гейнер Optimum Nutrition Serious Mass (5.44 кг) банан</t>
  </si>
  <si>
    <t>60fb051703c3783703c1ebae</t>
  </si>
  <si>
    <t>Joonies трусики Comfort M (6-11 кг)</t>
  </si>
  <si>
    <t>60fcfe3cf78dba04ab7ec624</t>
  </si>
  <si>
    <t>Meine Liebe Средство для уборки детских помещений с антибактериальным эффектом, 500 мл</t>
  </si>
  <si>
    <t>60fde76a792ab152f20821cf</t>
  </si>
  <si>
    <t>Протеин Optimum Nutrition 100% Whey Gold Standard (2100-2353 г) молочный шоколад</t>
  </si>
  <si>
    <t>60fde938fbacea781d3110f0</t>
  </si>
  <si>
    <t>60fdebab954f6be28930c9a2</t>
  </si>
  <si>
    <t>60fdf1babed21e7106c2b079</t>
  </si>
  <si>
    <t>60fbf7eef98801c3acde908a</t>
  </si>
  <si>
    <t>Гейнер Optimum Nutrition Serious Mass (2.72 кг) шоколад</t>
  </si>
  <si>
    <t>60fc559132da8361ad39b3a8</t>
  </si>
  <si>
    <t>60fc551d8927ca1f92a8b244</t>
  </si>
  <si>
    <t>Протеин Optimum Nutrition 100% Whey Gold Standard (819-943 г) нетральный</t>
  </si>
  <si>
    <t>60fe1836dff13b03db9d21f5</t>
  </si>
  <si>
    <t>Гель для душа Biore Экстра увлажняющий, 480 мл</t>
  </si>
  <si>
    <t>60facee57153b3d756d907a9</t>
  </si>
  <si>
    <t>60fe29db99d6ef042e2ef498</t>
  </si>
  <si>
    <t>Japan Gals натуральная маска с экстрактом алоэ, 30 шт.</t>
  </si>
  <si>
    <t>60fe2a093620c214e74cc530</t>
  </si>
  <si>
    <t>13.07.2021</t>
  </si>
  <si>
    <t>Возврат платежа за скидку маркетплейса</t>
  </si>
  <si>
    <t>60fd394732da83a4d4bef643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</si>
</sst>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598847.0</v>
      </c>
    </row>
    <row r="4" spans="1:9" s="3" customFormat="1" x14ac:dyDescent="0.2" ht="16.0" customHeight="true">
      <c r="A4" s="3" t="s">
        <v>34</v>
      </c>
      <c r="B4" s="10" t="n">
        <v>45508.0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5.5308003E7</v>
      </c>
      <c r="B8" s="8" t="s">
        <v>51</v>
      </c>
      <c r="C8" s="8" t="n">
        <f>IF(false,"120923128", "120923128")</f>
      </c>
      <c r="D8" s="8" t="s">
        <v>52</v>
      </c>
      <c r="E8" s="8" t="n">
        <v>1.0</v>
      </c>
      <c r="F8" s="8" t="n">
        <v>363.0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5.5625985E7</v>
      </c>
      <c r="B9" t="s" s="8">
        <v>56</v>
      </c>
      <c r="C9" t="n" s="8">
        <f>IF(false,"002-101", "002-101")</f>
      </c>
      <c r="D9" t="s" s="8">
        <v>57</v>
      </c>
      <c r="E9" t="n" s="8">
        <v>1.0</v>
      </c>
      <c r="F9" t="n" s="8">
        <v>269.0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5.5500266E7</v>
      </c>
      <c r="B10" s="8" t="s">
        <v>59</v>
      </c>
      <c r="C10" s="8" t="n">
        <f>IF(false,"120922758", "120922758")</f>
      </c>
      <c r="D10" s="8" t="s">
        <v>60</v>
      </c>
      <c r="E10" s="8" t="n">
        <v>1.0</v>
      </c>
      <c r="F10" s="8" t="n">
        <v>206.0</v>
      </c>
      <c r="G10" s="8" t="s">
        <v>61</v>
      </c>
      <c r="H10" t="s" s="8">
        <v>54</v>
      </c>
      <c r="I10" t="s" s="8">
        <v>62</v>
      </c>
    </row>
    <row r="11" ht="16.0" customHeight="true">
      <c r="A11" t="n" s="7">
        <v>5.5472321E7</v>
      </c>
      <c r="B11" t="s" s="8">
        <v>59</v>
      </c>
      <c r="C11" t="n" s="8">
        <f>IF(false,"003-318", "003-318")</f>
      </c>
      <c r="D11" t="s" s="8">
        <v>63</v>
      </c>
      <c r="E11" t="n" s="8">
        <v>3.0</v>
      </c>
      <c r="F11" t="n" s="8">
        <v>289.0</v>
      </c>
      <c r="G11" t="s" s="8">
        <v>61</v>
      </c>
      <c r="H11" t="s" s="8">
        <v>54</v>
      </c>
      <c r="I11" t="s" s="8">
        <v>64</v>
      </c>
    </row>
    <row r="12" spans="1:9" x14ac:dyDescent="0.2" ht="16.0" customHeight="true">
      <c r="A12" s="7" t="n">
        <v>5.5636453E7</v>
      </c>
      <c r="B12" t="s" s="8">
        <v>65</v>
      </c>
      <c r="C12" t="n" s="8">
        <f>IF(false,"005-1413", "005-1413")</f>
      </c>
      <c r="D12" t="s" s="8">
        <v>66</v>
      </c>
      <c r="E12" t="n" s="8">
        <v>1.0</v>
      </c>
      <c r="F12" t="n" s="8">
        <v>81.0</v>
      </c>
      <c r="G12" t="s" s="8">
        <v>53</v>
      </c>
      <c r="H12" t="s" s="8">
        <v>54</v>
      </c>
      <c r="I12" t="s" s="8">
        <v>67</v>
      </c>
    </row>
    <row r="13" spans="1:9" s="8" customFormat="1" ht="16.0" x14ac:dyDescent="0.2" customHeight="true">
      <c r="A13" s="7" t="n">
        <v>5.524912E7</v>
      </c>
      <c r="B13" s="8" t="s">
        <v>51</v>
      </c>
      <c r="C13" s="8" t="n">
        <f>IF(false,"120922763", "120922763")</f>
      </c>
      <c r="D13" s="8" t="s">
        <v>68</v>
      </c>
      <c r="E13" s="8" t="n">
        <v>1.0</v>
      </c>
      <c r="F13" s="8" t="n">
        <v>900.0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5.5168522E7</v>
      </c>
      <c r="B14" s="8" t="s">
        <v>70</v>
      </c>
      <c r="C14" s="8" t="n">
        <f>IF(false,"003-318", "003-318")</f>
      </c>
      <c r="D14" s="8" t="s">
        <v>63</v>
      </c>
      <c r="E14" s="8" t="n">
        <v>4.0</v>
      </c>
      <c r="F14" s="8" t="n">
        <v>1640.0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5.470159E7</v>
      </c>
      <c r="B15" t="s" s="8">
        <v>72</v>
      </c>
      <c r="C15" t="n" s="8">
        <f>IF(false,"120922769", "120922769")</f>
      </c>
      <c r="D15" t="s" s="8">
        <v>73</v>
      </c>
      <c r="E15" t="n" s="8">
        <v>2.0</v>
      </c>
      <c r="F15" t="n" s="8">
        <v>318.0</v>
      </c>
      <c r="G15" t="s" s="8">
        <v>53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5.5359214E7</v>
      </c>
      <c r="B16" t="s" s="8">
        <v>51</v>
      </c>
      <c r="C16" t="n" s="8">
        <f>IF(false,"120922826", "120922826")</f>
      </c>
      <c r="D16" t="s" s="8">
        <v>75</v>
      </c>
      <c r="E16" t="n" s="8">
        <v>1.0</v>
      </c>
      <c r="F16" s="8" t="n">
        <v>171.0</v>
      </c>
      <c r="G16" s="8" t="s">
        <v>53</v>
      </c>
      <c r="H16" s="8" t="s">
        <v>54</v>
      </c>
      <c r="I16" s="8" t="s">
        <v>76</v>
      </c>
    </row>
    <row r="17" spans="1:9" x14ac:dyDescent="0.2" ht="16.0" customHeight="true">
      <c r="A17" s="7" t="n">
        <v>5.4291849E7</v>
      </c>
      <c r="B17" s="8" t="s">
        <v>77</v>
      </c>
      <c r="C17" s="8" t="n">
        <f>IF(false,"000-631", "000-631")</f>
      </c>
      <c r="D17" s="8" t="s">
        <v>78</v>
      </c>
      <c r="E17" s="8" t="n">
        <v>1.0</v>
      </c>
      <c r="F17" s="8" t="n">
        <v>26.0</v>
      </c>
      <c r="G17" s="8" t="s">
        <v>53</v>
      </c>
      <c r="H17" s="8" t="s">
        <v>54</v>
      </c>
      <c r="I17" s="8" t="s">
        <v>79</v>
      </c>
    </row>
    <row r="18" spans="1:9" x14ac:dyDescent="0.2" ht="16.0" customHeight="true">
      <c r="A18" s="7" t="n">
        <v>5.563246E7</v>
      </c>
      <c r="B18" t="s" s="8">
        <v>56</v>
      </c>
      <c r="C18" t="n" s="8">
        <f>IF(false,"005-1413", "005-1413")</f>
      </c>
      <c r="D18" t="s" s="8">
        <v>66</v>
      </c>
      <c r="E18" t="n" s="8">
        <v>1.0</v>
      </c>
      <c r="F18" t="n" s="8">
        <v>81.0</v>
      </c>
      <c r="G18" t="s" s="8">
        <v>53</v>
      </c>
      <c r="H18" t="s" s="8">
        <v>54</v>
      </c>
      <c r="I18" t="s" s="8">
        <v>80</v>
      </c>
    </row>
    <row r="19" spans="1:9" ht="16.0" x14ac:dyDescent="0.2" customHeight="true">
      <c r="A19" s="7" t="n">
        <v>5.5322473E7</v>
      </c>
      <c r="B19" s="8" t="s">
        <v>51</v>
      </c>
      <c r="C19" s="8" t="n">
        <f>IF(false,"120922836", "120922836")</f>
      </c>
      <c r="D19" s="8" t="s">
        <v>81</v>
      </c>
      <c r="E19" s="8" t="n">
        <v>2.0</v>
      </c>
      <c r="F19" s="8" t="n">
        <v>212.0</v>
      </c>
      <c r="G19" s="8" t="s">
        <v>53</v>
      </c>
      <c r="H19" s="8" t="s">
        <v>54</v>
      </c>
      <c r="I19" s="8" t="s">
        <v>82</v>
      </c>
    </row>
    <row r="20" spans="1:9" x14ac:dyDescent="0.2" ht="16.0" customHeight="true">
      <c r="A20" s="7" t="n">
        <v>5.5356218E7</v>
      </c>
      <c r="B20" s="8" t="s">
        <v>51</v>
      </c>
      <c r="C20" s="8" t="n">
        <f>IF(false,"120921202", "120921202")</f>
      </c>
      <c r="D20" s="8" t="s">
        <v>83</v>
      </c>
      <c r="E20" s="8" t="n">
        <v>1.0</v>
      </c>
      <c r="F20" s="8" t="n">
        <v>372.0</v>
      </c>
      <c r="G20" s="8" t="s">
        <v>53</v>
      </c>
      <c r="H20" s="8" t="s">
        <v>54</v>
      </c>
      <c r="I20" s="8" t="s">
        <v>84</v>
      </c>
    </row>
    <row r="21" ht="16.0" customHeight="true">
      <c r="A21" t="n" s="7">
        <v>5.5504016E7</v>
      </c>
      <c r="B21" t="s" s="8">
        <v>59</v>
      </c>
      <c r="C21" t="n" s="8">
        <f>IF(false,"120922892", "120922892")</f>
      </c>
      <c r="D21" t="s" s="8">
        <v>85</v>
      </c>
      <c r="E21" t="n" s="8">
        <v>1.0</v>
      </c>
      <c r="F21" t="n" s="8">
        <v>109.0</v>
      </c>
      <c r="G21" t="s" s="8">
        <v>53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5.5134251E7</v>
      </c>
      <c r="B22" t="s" s="8">
        <v>70</v>
      </c>
      <c r="C22" t="n" s="8">
        <f>IF(false,"005-1080", "005-1080")</f>
      </c>
      <c r="D22" t="s" s="8">
        <v>87</v>
      </c>
      <c r="E22" t="n" s="8">
        <v>3.0</v>
      </c>
      <c r="F22" s="8" t="n">
        <v>381.0</v>
      </c>
      <c r="G22" s="8" t="s">
        <v>53</v>
      </c>
      <c r="H22" s="8" t="s">
        <v>54</v>
      </c>
      <c r="I22" s="8" t="s">
        <v>88</v>
      </c>
    </row>
    <row r="23" spans="1:9" x14ac:dyDescent="0.2" ht="16.0" customHeight="true">
      <c r="A23" s="7" t="n">
        <v>5.5259015E7</v>
      </c>
      <c r="B23" s="8" t="s">
        <v>51</v>
      </c>
      <c r="C23" s="8" t="n">
        <f>IF(false,"120921202", "120921202")</f>
      </c>
      <c r="D23" s="8" t="s">
        <v>83</v>
      </c>
      <c r="E23" s="8" t="n">
        <v>1.0</v>
      </c>
      <c r="F23" s="8" t="n">
        <v>369.0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5.5488693E7</v>
      </c>
      <c r="B24" t="s" s="8">
        <v>59</v>
      </c>
      <c r="C24" t="n" s="8">
        <f>IF(false,"003-318", "003-318")</f>
      </c>
      <c r="D24" t="s" s="8">
        <v>63</v>
      </c>
      <c r="E24" t="n" s="8">
        <v>4.0</v>
      </c>
      <c r="F24" t="n" s="8">
        <v>2360.0</v>
      </c>
      <c r="G24" t="s" s="8">
        <v>53</v>
      </c>
      <c r="H24" t="s" s="8">
        <v>54</v>
      </c>
      <c r="I24" t="s" s="8">
        <v>90</v>
      </c>
    </row>
    <row r="25" spans="1:9" s="1" customFormat="1" x14ac:dyDescent="0.2" ht="16.0" customHeight="true">
      <c r="A25" t="n" s="7">
        <v>5.5488693E7</v>
      </c>
      <c r="B25" t="s" s="8">
        <v>59</v>
      </c>
      <c r="C25" t="n" s="8">
        <f>IF(false,"003-318", "003-318")</f>
      </c>
      <c r="D25" t="s" s="8">
        <v>63</v>
      </c>
      <c r="E25" t="n" s="8">
        <v>4.0</v>
      </c>
      <c r="F25" t="n" s="8">
        <v>773.0</v>
      </c>
      <c r="G25" t="s" s="8">
        <v>61</v>
      </c>
      <c r="H25" t="s" s="8">
        <v>54</v>
      </c>
      <c r="I25" t="s" s="8">
        <v>91</v>
      </c>
    </row>
    <row r="26" ht="16.0" customHeight="true">
      <c r="A26" t="n" s="7">
        <v>5.5779692E7</v>
      </c>
      <c r="B26" t="s" s="8">
        <v>54</v>
      </c>
      <c r="C26" t="n" s="8">
        <f>IF(false,"120922966", "120922966")</f>
      </c>
      <c r="D26" t="s" s="8">
        <v>92</v>
      </c>
      <c r="E26" t="n" s="8">
        <v>1.0</v>
      </c>
      <c r="F26" t="n" s="8">
        <v>46.0</v>
      </c>
      <c r="G26" t="s" s="8">
        <v>53</v>
      </c>
      <c r="H26" t="s" s="8">
        <v>93</v>
      </c>
      <c r="I26" t="s" s="8">
        <v>94</v>
      </c>
    </row>
    <row r="27" ht="16.0" customHeight="true">
      <c r="A27" t="n" s="7">
        <v>5.5723427E7</v>
      </c>
      <c r="B27" t="s" s="8">
        <v>65</v>
      </c>
      <c r="C27" t="n" s="8">
        <f>IF(false,"01-004114", "01-004114")</f>
      </c>
      <c r="D27" t="s" s="8">
        <v>95</v>
      </c>
      <c r="E27" t="n" s="8">
        <v>2.0</v>
      </c>
      <c r="F27" t="n" s="8">
        <v>314.0</v>
      </c>
      <c r="G27" t="s" s="8">
        <v>53</v>
      </c>
      <c r="H27" t="s" s="8">
        <v>93</v>
      </c>
      <c r="I27" t="s" s="8">
        <v>96</v>
      </c>
    </row>
    <row r="28" ht="16.0" customHeight="true">
      <c r="A28" t="n" s="7">
        <v>5.5730997E7</v>
      </c>
      <c r="B28" t="s" s="8">
        <v>65</v>
      </c>
      <c r="C28" t="n" s="8">
        <f>IF(false,"120923161", "120923161")</f>
      </c>
      <c r="D28" t="s" s="8">
        <v>97</v>
      </c>
      <c r="E28" t="n" s="8">
        <v>1.0</v>
      </c>
      <c r="F28" t="n" s="8">
        <v>100.0</v>
      </c>
      <c r="G28" t="s" s="8">
        <v>53</v>
      </c>
      <c r="H28" t="s" s="8">
        <v>93</v>
      </c>
      <c r="I28" t="s" s="8">
        <v>98</v>
      </c>
    </row>
    <row r="29" spans="1:9" s="1" customFormat="1" x14ac:dyDescent="0.2" ht="16.0" customHeight="true">
      <c r="A29" t="n" s="7">
        <v>5.583333E7</v>
      </c>
      <c r="B29" t="s" s="8">
        <v>54</v>
      </c>
      <c r="C29" t="n" s="8">
        <f>IF(false,"120921202", "120921202")</f>
      </c>
      <c r="D29" t="s" s="8">
        <v>83</v>
      </c>
      <c r="E29" t="n" s="8">
        <v>3.0</v>
      </c>
      <c r="F29" t="n" s="8">
        <v>173.0</v>
      </c>
      <c r="G29" s="8" t="s">
        <v>61</v>
      </c>
      <c r="H29" t="s" s="8">
        <v>93</v>
      </c>
      <c r="I29" s="8" t="s">
        <v>99</v>
      </c>
    </row>
    <row r="30" ht="16.0" customHeight="true">
      <c r="A30" t="n" s="7">
        <v>5.5754564E7</v>
      </c>
      <c r="B30" t="s" s="8">
        <v>65</v>
      </c>
      <c r="C30" t="n" s="8">
        <f>IF(false,"120922460", "120922460")</f>
      </c>
      <c r="D30" t="s" s="8">
        <v>100</v>
      </c>
      <c r="E30" t="n" s="8">
        <v>1.0</v>
      </c>
      <c r="F30" t="n" s="8">
        <v>200.0</v>
      </c>
      <c r="G30" t="s" s="8">
        <v>53</v>
      </c>
      <c r="H30" t="s" s="8">
        <v>93</v>
      </c>
      <c r="I30" t="s" s="8">
        <v>101</v>
      </c>
    </row>
    <row r="31" ht="16.0" customHeight="true">
      <c r="A31" t="n" s="7">
        <v>5.558434E7</v>
      </c>
      <c r="B31" t="s" s="8">
        <v>56</v>
      </c>
      <c r="C31" t="n" s="8">
        <f>IF(false,"120921202", "120921202")</f>
      </c>
      <c r="D31" t="s" s="8">
        <v>83</v>
      </c>
      <c r="E31" t="n" s="8">
        <v>3.0</v>
      </c>
      <c r="F31" t="n" s="8">
        <v>852.0</v>
      </c>
      <c r="G31" t="s" s="8">
        <v>53</v>
      </c>
      <c r="H31" t="s" s="8">
        <v>93</v>
      </c>
      <c r="I31" t="s" s="8">
        <v>102</v>
      </c>
    </row>
    <row r="32" ht="16.0" customHeight="true">
      <c r="A32" t="n" s="7">
        <v>5.5698729E7</v>
      </c>
      <c r="B32" t="s" s="8">
        <v>65</v>
      </c>
      <c r="C32" t="n" s="8">
        <f>IF(false,"120922005", "120922005")</f>
      </c>
      <c r="D32" t="s" s="8">
        <v>103</v>
      </c>
      <c r="E32" t="n" s="8">
        <v>2.0</v>
      </c>
      <c r="F32" t="n" s="8">
        <v>396.0</v>
      </c>
      <c r="G32" t="s" s="8">
        <v>53</v>
      </c>
      <c r="H32" t="s" s="8">
        <v>93</v>
      </c>
      <c r="I32" t="s" s="8">
        <v>104</v>
      </c>
    </row>
    <row r="33" ht="16.0" customHeight="true">
      <c r="A33" t="n" s="7">
        <v>5.5729578E7</v>
      </c>
      <c r="B33" t="s" s="8">
        <v>65</v>
      </c>
      <c r="C33" t="n" s="8">
        <f>IF(false,"01-004114", "01-004114")</f>
      </c>
      <c r="D33" t="s" s="8">
        <v>95</v>
      </c>
      <c r="E33" t="n" s="8">
        <v>1.0</v>
      </c>
      <c r="F33" t="n" s="8">
        <v>157.0</v>
      </c>
      <c r="G33" t="s" s="8">
        <v>53</v>
      </c>
      <c r="H33" t="s" s="8">
        <v>93</v>
      </c>
      <c r="I33" t="s" s="8">
        <v>105</v>
      </c>
    </row>
    <row r="34" ht="16.0" customHeight="true">
      <c r="A34" t="n" s="7">
        <v>5.5747612E7</v>
      </c>
      <c r="B34" t="s" s="8">
        <v>65</v>
      </c>
      <c r="C34" t="n" s="8">
        <f>IF(false,"120923171", "120923171")</f>
      </c>
      <c r="D34" t="s" s="8">
        <v>106</v>
      </c>
      <c r="E34" t="n" s="8">
        <v>1.0</v>
      </c>
      <c r="F34" t="n" s="8">
        <v>878.0</v>
      </c>
      <c r="G34" t="s" s="8">
        <v>53</v>
      </c>
      <c r="H34" t="s" s="8">
        <v>93</v>
      </c>
      <c r="I34" t="s" s="8">
        <v>107</v>
      </c>
    </row>
    <row r="35" ht="16.0" customHeight="true">
      <c r="A35" t="n" s="7">
        <v>5.5745059E7</v>
      </c>
      <c r="B35" t="s" s="8">
        <v>65</v>
      </c>
      <c r="C35" t="n" s="8">
        <f>IF(false,"005-1246", "005-1246")</f>
      </c>
      <c r="D35" t="s" s="8">
        <v>108</v>
      </c>
      <c r="E35" t="n" s="8">
        <v>1.0</v>
      </c>
      <c r="F35" t="n" s="8">
        <v>41.0</v>
      </c>
      <c r="G35" t="s" s="8">
        <v>53</v>
      </c>
      <c r="H35" t="s" s="8">
        <v>93</v>
      </c>
      <c r="I35" t="s" s="8">
        <v>109</v>
      </c>
    </row>
    <row r="36" ht="16.0" customHeight="true">
      <c r="A36" t="n" s="7">
        <v>5.5779692E7</v>
      </c>
      <c r="B36" t="s" s="8">
        <v>54</v>
      </c>
      <c r="C36" t="n" s="8">
        <f>IF(false,"120922966", "120922966")</f>
      </c>
      <c r="D36" t="s" s="8">
        <v>92</v>
      </c>
      <c r="E36" t="n" s="8">
        <v>1.0</v>
      </c>
      <c r="F36" t="n" s="8">
        <v>35.0</v>
      </c>
      <c r="G36" t="s" s="8">
        <v>61</v>
      </c>
      <c r="H36" t="s" s="8">
        <v>93</v>
      </c>
      <c r="I36" t="s" s="8">
        <v>110</v>
      </c>
    </row>
    <row r="37" ht="16.0" customHeight="true">
      <c r="A37" t="n" s="7">
        <v>5.5642181E7</v>
      </c>
      <c r="B37" t="s" s="8">
        <v>65</v>
      </c>
      <c r="C37" t="n" s="8">
        <f>IF(false,"120922760", "120922760")</f>
      </c>
      <c r="D37" t="s" s="8">
        <v>111</v>
      </c>
      <c r="E37" t="n" s="8">
        <v>2.0</v>
      </c>
      <c r="F37" t="n" s="8">
        <v>454.0</v>
      </c>
      <c r="G37" t="s" s="8">
        <v>53</v>
      </c>
      <c r="H37" t="s" s="8">
        <v>93</v>
      </c>
      <c r="I37" t="s" s="8">
        <v>112</v>
      </c>
    </row>
    <row r="38" ht="16.0" customHeight="true">
      <c r="A38" t="n" s="7">
        <v>5.5766741E7</v>
      </c>
      <c r="B38" t="s" s="8">
        <v>54</v>
      </c>
      <c r="C38" t="n" s="8">
        <f>IF(false,"120922951", "120922951")</f>
      </c>
      <c r="D38" t="s" s="8">
        <v>113</v>
      </c>
      <c r="E38" t="n" s="8">
        <v>1.0</v>
      </c>
      <c r="F38" t="n" s="8">
        <v>895.0</v>
      </c>
      <c r="G38" t="s" s="8">
        <v>61</v>
      </c>
      <c r="H38" t="s" s="8">
        <v>93</v>
      </c>
      <c r="I38" t="s" s="8">
        <v>114</v>
      </c>
    </row>
    <row r="39" ht="16.0" customHeight="true">
      <c r="A39" t="n" s="7">
        <v>5.5555306E7</v>
      </c>
      <c r="B39" t="s" s="8">
        <v>56</v>
      </c>
      <c r="C39" t="n" s="8">
        <f>IF(false,"120923170", "120923170")</f>
      </c>
      <c r="D39" t="s" s="8">
        <v>115</v>
      </c>
      <c r="E39" t="n" s="8">
        <v>1.0</v>
      </c>
      <c r="F39" t="n" s="8">
        <v>21.0</v>
      </c>
      <c r="G39" t="s" s="8">
        <v>53</v>
      </c>
      <c r="H39" t="s" s="8">
        <v>93</v>
      </c>
      <c r="I39" t="s" s="8">
        <v>116</v>
      </c>
    </row>
    <row r="40" ht="16.0" customHeight="true">
      <c r="A40" t="n" s="7">
        <v>5.583904E7</v>
      </c>
      <c r="B40" t="s" s="8">
        <v>54</v>
      </c>
      <c r="C40" t="n" s="8">
        <f>IF(false,"120921791", "120921791")</f>
      </c>
      <c r="D40" t="s" s="8">
        <v>117</v>
      </c>
      <c r="E40" t="n" s="8">
        <v>2.0</v>
      </c>
      <c r="F40" t="n" s="8">
        <v>418.0</v>
      </c>
      <c r="G40" t="s" s="8">
        <v>61</v>
      </c>
      <c r="H40" t="s" s="8">
        <v>93</v>
      </c>
      <c r="I40" t="s" s="8">
        <v>118</v>
      </c>
    </row>
    <row r="41" ht="16.0" customHeight="true">
      <c r="A41" t="n" s="7">
        <v>5.5752124E7</v>
      </c>
      <c r="B41" t="s" s="8">
        <v>65</v>
      </c>
      <c r="C41" t="n" s="8">
        <f>IF(false,"120922092", "120922092")</f>
      </c>
      <c r="D41" t="s" s="8">
        <v>119</v>
      </c>
      <c r="E41" t="n" s="8">
        <v>2.0</v>
      </c>
      <c r="F41" t="n" s="8">
        <v>36.0</v>
      </c>
      <c r="G41" t="s" s="8">
        <v>61</v>
      </c>
      <c r="H41" t="s" s="8">
        <v>93</v>
      </c>
      <c r="I41" t="s" s="8">
        <v>120</v>
      </c>
    </row>
    <row r="42" ht="16.0" customHeight="true">
      <c r="A42" t="n" s="7">
        <v>5.5747929E7</v>
      </c>
      <c r="B42" t="s" s="8">
        <v>65</v>
      </c>
      <c r="C42" t="n" s="8">
        <f>IF(false,"120922460", "120922460")</f>
      </c>
      <c r="D42" t="s" s="8">
        <v>100</v>
      </c>
      <c r="E42" t="n" s="8">
        <v>1.0</v>
      </c>
      <c r="F42" t="n" s="8">
        <v>265.0</v>
      </c>
      <c r="G42" t="s" s="8">
        <v>61</v>
      </c>
      <c r="H42" t="s" s="8">
        <v>93</v>
      </c>
      <c r="I42" t="s" s="8">
        <v>121</v>
      </c>
    </row>
    <row r="43" ht="16.0" customHeight="true">
      <c r="A43" t="n" s="7">
        <v>5.5747612E7</v>
      </c>
      <c r="B43" t="s" s="8">
        <v>65</v>
      </c>
      <c r="C43" t="n" s="8">
        <f>IF(false,"120923171", "120923171")</f>
      </c>
      <c r="D43" t="s" s="8">
        <v>106</v>
      </c>
      <c r="E43" t="n" s="8">
        <v>1.0</v>
      </c>
      <c r="F43" t="n" s="8">
        <v>334.0</v>
      </c>
      <c r="G43" t="s" s="8">
        <v>61</v>
      </c>
      <c r="H43" t="s" s="8">
        <v>93</v>
      </c>
      <c r="I43" t="s" s="8">
        <v>122</v>
      </c>
    </row>
    <row r="44" ht="16.0" customHeight="true">
      <c r="A44" t="n" s="7">
        <v>5.5729578E7</v>
      </c>
      <c r="B44" t="s" s="8">
        <v>65</v>
      </c>
      <c r="C44" t="n" s="8">
        <f>IF(false,"01-004114", "01-004114")</f>
      </c>
      <c r="D44" t="s" s="8">
        <v>95</v>
      </c>
      <c r="E44" t="n" s="8">
        <v>1.0</v>
      </c>
      <c r="F44" t="n" s="8">
        <v>97.0</v>
      </c>
      <c r="G44" t="s" s="8">
        <v>61</v>
      </c>
      <c r="H44" t="s" s="8">
        <v>93</v>
      </c>
      <c r="I44" t="s" s="8">
        <v>123</v>
      </c>
    </row>
    <row r="45" ht="16.0" customHeight="true">
      <c r="A45" t="n" s="7">
        <v>5.5711097E7</v>
      </c>
      <c r="B45" t="s" s="8">
        <v>65</v>
      </c>
      <c r="C45" t="n" s="8">
        <f>IF(false,"120923167", "120923167")</f>
      </c>
      <c r="D45" t="s" s="8">
        <v>124</v>
      </c>
      <c r="E45" t="n" s="8">
        <v>1.0</v>
      </c>
      <c r="F45" t="n" s="8">
        <v>72.0</v>
      </c>
      <c r="G45" t="s" s="8">
        <v>61</v>
      </c>
      <c r="H45" t="s" s="8">
        <v>93</v>
      </c>
      <c r="I45" t="s" s="8">
        <v>125</v>
      </c>
    </row>
    <row r="46" ht="16.0" customHeight="true">
      <c r="A46" t="n" s="7">
        <v>5.5584504E7</v>
      </c>
      <c r="B46" t="s" s="8">
        <v>56</v>
      </c>
      <c r="C46" t="n" s="8">
        <f>IF(false,"120922090", "120922090")</f>
      </c>
      <c r="D46" t="s" s="8">
        <v>126</v>
      </c>
      <c r="E46" t="n" s="8">
        <v>1.0</v>
      </c>
      <c r="F46" t="n" s="8">
        <v>136.0</v>
      </c>
      <c r="G46" t="s" s="8">
        <v>53</v>
      </c>
      <c r="H46" t="s" s="8">
        <v>93</v>
      </c>
      <c r="I46" t="s" s="8">
        <v>127</v>
      </c>
    </row>
    <row r="47" ht="16.0" customHeight="true">
      <c r="A47" t="n" s="7">
        <v>5.5863302E7</v>
      </c>
      <c r="B47" t="s" s="8">
        <v>54</v>
      </c>
      <c r="C47" t="n" s="8">
        <f>IF(false,"005-1103", "005-1103")</f>
      </c>
      <c r="D47" t="s" s="8">
        <v>128</v>
      </c>
      <c r="E47" t="n" s="8">
        <v>1.0</v>
      </c>
      <c r="F47" t="n" s="8">
        <v>7.0</v>
      </c>
      <c r="G47" t="s" s="8">
        <v>61</v>
      </c>
      <c r="H47" t="s" s="8">
        <v>93</v>
      </c>
      <c r="I47" t="s" s="8">
        <v>129</v>
      </c>
    </row>
    <row r="48" ht="16.0" customHeight="true">
      <c r="A48" t="n" s="7">
        <v>5.5592373E7</v>
      </c>
      <c r="B48" t="s" s="8">
        <v>56</v>
      </c>
      <c r="C48" t="n" s="8">
        <f>IF(false,"005-1413", "005-1413")</f>
      </c>
      <c r="D48" t="s" s="8">
        <v>66</v>
      </c>
      <c r="E48" t="n" s="8">
        <v>1.0</v>
      </c>
      <c r="F48" t="n" s="8">
        <v>81.0</v>
      </c>
      <c r="G48" t="s" s="8">
        <v>53</v>
      </c>
      <c r="H48" t="s" s="8">
        <v>93</v>
      </c>
      <c r="I48" t="s" s="8">
        <v>130</v>
      </c>
    </row>
    <row r="49" ht="16.0" customHeight="true">
      <c r="A49" t="n" s="7">
        <v>5.5360726E7</v>
      </c>
      <c r="B49" t="s" s="8">
        <v>51</v>
      </c>
      <c r="C49" t="n" s="8">
        <f>IF(false,"120923163", "120923163")</f>
      </c>
      <c r="D49" t="s" s="8">
        <v>131</v>
      </c>
      <c r="E49" t="n" s="8">
        <v>1.0</v>
      </c>
      <c r="F49" t="n" s="8">
        <v>161.0</v>
      </c>
      <c r="G49" t="s" s="8">
        <v>53</v>
      </c>
      <c r="H49" t="s" s="8">
        <v>93</v>
      </c>
      <c r="I49" t="s" s="8">
        <v>132</v>
      </c>
    </row>
    <row r="50" ht="16.0" customHeight="true">
      <c r="A50" t="n" s="7">
        <v>5.5736118E7</v>
      </c>
      <c r="B50" t="s" s="8">
        <v>65</v>
      </c>
      <c r="C50" t="n" s="8">
        <f>IF(false,"003-318", "003-318")</f>
      </c>
      <c r="D50" t="s" s="8">
        <v>63</v>
      </c>
      <c r="E50" t="n" s="8">
        <v>3.0</v>
      </c>
      <c r="F50" t="n" s="8">
        <v>1050.0</v>
      </c>
      <c r="G50" t="s" s="8">
        <v>53</v>
      </c>
      <c r="H50" t="s" s="8">
        <v>93</v>
      </c>
      <c r="I50" t="s" s="8">
        <v>133</v>
      </c>
    </row>
    <row r="51" ht="16.0" customHeight="true">
      <c r="A51" t="n" s="7">
        <v>5.5456452E7</v>
      </c>
      <c r="B51" t="s" s="8">
        <v>59</v>
      </c>
      <c r="C51" t="n" s="8">
        <f>IF(false,"005-1413", "005-1413")</f>
      </c>
      <c r="D51" t="s" s="8">
        <v>66</v>
      </c>
      <c r="E51" t="n" s="8">
        <v>1.0</v>
      </c>
      <c r="F51" t="n" s="8">
        <v>140.0</v>
      </c>
      <c r="G51" t="s" s="8">
        <v>53</v>
      </c>
      <c r="H51" t="s" s="8">
        <v>93</v>
      </c>
      <c r="I51" t="s" s="8">
        <v>134</v>
      </c>
    </row>
    <row r="52" ht="16.0" customHeight="true">
      <c r="A52" t="n" s="7">
        <v>5.5400725E7</v>
      </c>
      <c r="B52" t="s" s="8">
        <v>59</v>
      </c>
      <c r="C52" t="n" s="8">
        <f>IF(false,"120922760", "120922760")</f>
      </c>
      <c r="D52" t="s" s="8">
        <v>111</v>
      </c>
      <c r="E52" t="n" s="8">
        <v>1.0</v>
      </c>
      <c r="F52" t="n" s="8">
        <v>20.0</v>
      </c>
      <c r="G52" t="s" s="8">
        <v>61</v>
      </c>
      <c r="H52" t="s" s="8">
        <v>93</v>
      </c>
      <c r="I52" t="s" s="8">
        <v>135</v>
      </c>
    </row>
    <row r="53" ht="16.0" customHeight="true">
      <c r="A53" t="n" s="7">
        <v>5.5248828E7</v>
      </c>
      <c r="B53" t="s" s="8">
        <v>51</v>
      </c>
      <c r="C53" t="n" s="8">
        <f>IF(false,"003-318", "003-318")</f>
      </c>
      <c r="D53" t="s" s="8">
        <v>63</v>
      </c>
      <c r="E53" t="n" s="8">
        <v>12.0</v>
      </c>
      <c r="F53" t="n" s="8">
        <v>4488.0</v>
      </c>
      <c r="G53" t="s" s="8">
        <v>53</v>
      </c>
      <c r="H53" t="s" s="8">
        <v>93</v>
      </c>
      <c r="I53" t="s" s="8">
        <v>136</v>
      </c>
    </row>
    <row r="54" ht="16.0" customHeight="true">
      <c r="A54" t="n" s="7">
        <v>5.5259061E7</v>
      </c>
      <c r="B54" t="s" s="8">
        <v>51</v>
      </c>
      <c r="C54" t="n" s="8">
        <f>IF(false,"003-318", "003-318")</f>
      </c>
      <c r="D54" t="s" s="8">
        <v>63</v>
      </c>
      <c r="E54" t="n" s="8">
        <v>12.0</v>
      </c>
      <c r="F54" t="n" s="8">
        <v>4488.0</v>
      </c>
      <c r="G54" t="s" s="8">
        <v>53</v>
      </c>
      <c r="H54" t="s" s="8">
        <v>93</v>
      </c>
      <c r="I54" t="s" s="8">
        <v>137</v>
      </c>
    </row>
    <row r="55" ht="16.0" customHeight="true">
      <c r="A55" t="n" s="7">
        <v>5.5246631E7</v>
      </c>
      <c r="B55" t="s" s="8">
        <v>51</v>
      </c>
      <c r="C55" t="n" s="8">
        <f>IF(false,"003-318", "003-318")</f>
      </c>
      <c r="D55" t="s" s="8">
        <v>63</v>
      </c>
      <c r="E55" t="n" s="8">
        <v>12.0</v>
      </c>
      <c r="F55" t="n" s="8">
        <v>4488.0</v>
      </c>
      <c r="G55" t="s" s="8">
        <v>53</v>
      </c>
      <c r="H55" t="s" s="8">
        <v>93</v>
      </c>
      <c r="I55" t="s" s="8">
        <v>138</v>
      </c>
    </row>
    <row r="56" ht="16.0" customHeight="true">
      <c r="A56" t="n" s="7">
        <v>5.4390567E7</v>
      </c>
      <c r="B56" t="s" s="8">
        <v>139</v>
      </c>
      <c r="C56" t="n" s="8">
        <f>IF(false,"005-1250", "005-1250")</f>
      </c>
      <c r="D56" t="s" s="8">
        <v>140</v>
      </c>
      <c r="E56" t="n" s="8">
        <v>3.0</v>
      </c>
      <c r="F56" t="n" s="8">
        <v>1629.0</v>
      </c>
      <c r="G56" t="s" s="8">
        <v>53</v>
      </c>
      <c r="H56" t="s" s="8">
        <v>93</v>
      </c>
      <c r="I56" t="s" s="8">
        <v>141</v>
      </c>
    </row>
    <row r="57" ht="16.0" customHeight="true">
      <c r="A57" t="n" s="7">
        <v>5.5696244E7</v>
      </c>
      <c r="B57" t="s" s="8">
        <v>65</v>
      </c>
      <c r="C57" t="n" s="8">
        <f>IF(false,"003-318", "003-318")</f>
      </c>
      <c r="D57" t="s" s="8">
        <v>63</v>
      </c>
      <c r="E57" t="n" s="8">
        <v>1.0</v>
      </c>
      <c r="F57" t="n" s="8">
        <v>306.0</v>
      </c>
      <c r="G57" t="s" s="8">
        <v>61</v>
      </c>
      <c r="H57" t="s" s="8">
        <v>93</v>
      </c>
      <c r="I57" t="s" s="8">
        <v>142</v>
      </c>
    </row>
    <row r="58" ht="16.0" customHeight="true">
      <c r="A58" t="n" s="7">
        <v>5.5475922E7</v>
      </c>
      <c r="B58" t="s" s="8">
        <v>59</v>
      </c>
      <c r="C58" t="n" s="8">
        <f>IF(false,"005-1250", "005-1250")</f>
      </c>
      <c r="D58" t="s" s="8">
        <v>140</v>
      </c>
      <c r="E58" t="n" s="8">
        <v>1.0</v>
      </c>
      <c r="F58" t="n" s="8">
        <v>427.0</v>
      </c>
      <c r="G58" t="s" s="8">
        <v>53</v>
      </c>
      <c r="H58" t="s" s="8">
        <v>93</v>
      </c>
      <c r="I58" t="s" s="8">
        <v>143</v>
      </c>
    </row>
    <row r="59" ht="16.0" customHeight="true">
      <c r="A59" t="n" s="7">
        <v>5.5584962E7</v>
      </c>
      <c r="B59" t="s" s="8">
        <v>56</v>
      </c>
      <c r="C59" t="n" s="8">
        <f>IF(false,"005-1413", "005-1413")</f>
      </c>
      <c r="D59" t="s" s="8">
        <v>66</v>
      </c>
      <c r="E59" t="n" s="8">
        <v>1.0</v>
      </c>
      <c r="F59" t="n" s="8">
        <v>81.0</v>
      </c>
      <c r="G59" t="s" s="8">
        <v>53</v>
      </c>
      <c r="H59" t="s" s="8">
        <v>93</v>
      </c>
      <c r="I59" t="s" s="8">
        <v>144</v>
      </c>
    </row>
    <row r="60" ht="16.0" customHeight="true">
      <c r="A60" t="n" s="7">
        <v>5.5484005E7</v>
      </c>
      <c r="B60" t="s" s="8">
        <v>59</v>
      </c>
      <c r="C60" t="n" s="8">
        <f>IF(false,"003-318", "003-318")</f>
      </c>
      <c r="D60" t="s" s="8">
        <v>63</v>
      </c>
      <c r="E60" t="n" s="8">
        <v>4.0</v>
      </c>
      <c r="F60" t="n" s="8">
        <v>2360.0</v>
      </c>
      <c r="G60" t="s" s="8">
        <v>53</v>
      </c>
      <c r="H60" t="s" s="8">
        <v>93</v>
      </c>
      <c r="I60" t="s" s="8">
        <v>145</v>
      </c>
    </row>
    <row r="61" ht="16.0" customHeight="true">
      <c r="A61" t="n" s="7">
        <v>5.550226E7</v>
      </c>
      <c r="B61" t="s" s="8">
        <v>59</v>
      </c>
      <c r="C61" t="n" s="8">
        <f>IF(false,"005-1080", "005-1080")</f>
      </c>
      <c r="D61" t="s" s="8">
        <v>87</v>
      </c>
      <c r="E61" t="n" s="8">
        <v>1.0</v>
      </c>
      <c r="F61" t="n" s="8">
        <v>240.0</v>
      </c>
      <c r="G61" t="s" s="8">
        <v>53</v>
      </c>
      <c r="H61" t="s" s="8">
        <v>93</v>
      </c>
      <c r="I61" t="s" s="8">
        <v>146</v>
      </c>
    </row>
    <row r="62" ht="16.0" customHeight="true">
      <c r="A62" t="n" s="7">
        <v>5.583333E7</v>
      </c>
      <c r="B62" t="s" s="8">
        <v>54</v>
      </c>
      <c r="C62" t="n" s="8">
        <f>IF(false,"120921202", "120921202")</f>
      </c>
      <c r="D62" t="s" s="8">
        <v>83</v>
      </c>
      <c r="E62" t="n" s="8">
        <v>3.0</v>
      </c>
      <c r="F62" t="n" s="8">
        <v>852.0</v>
      </c>
      <c r="G62" t="s" s="8">
        <v>53</v>
      </c>
      <c r="H62" t="s" s="8">
        <v>147</v>
      </c>
      <c r="I62" t="s" s="8">
        <v>148</v>
      </c>
    </row>
    <row r="63" ht="16.0" customHeight="true">
      <c r="A63" t="n" s="7">
        <v>5.582983E7</v>
      </c>
      <c r="B63" t="s" s="8">
        <v>54</v>
      </c>
      <c r="C63" t="n" s="8">
        <f>IF(false,"000-631", "000-631")</f>
      </c>
      <c r="D63" t="s" s="8">
        <v>78</v>
      </c>
      <c r="E63" t="n" s="8">
        <v>1.0</v>
      </c>
      <c r="F63" t="n" s="8">
        <v>81.0</v>
      </c>
      <c r="G63" t="s" s="8">
        <v>53</v>
      </c>
      <c r="H63" t="s" s="8">
        <v>147</v>
      </c>
      <c r="I63" t="s" s="8">
        <v>149</v>
      </c>
    </row>
    <row r="64" ht="16.0" customHeight="true">
      <c r="A64" t="n" s="7">
        <v>5.5448314E7</v>
      </c>
      <c r="B64" t="s" s="8">
        <v>59</v>
      </c>
      <c r="C64" t="n" s="8">
        <f>IF(false,"120923169", "120923169")</f>
      </c>
      <c r="D64" t="s" s="8">
        <v>150</v>
      </c>
      <c r="E64" t="n" s="8">
        <v>1.0</v>
      </c>
      <c r="F64" t="n" s="8">
        <v>214.0</v>
      </c>
      <c r="G64" t="s" s="8">
        <v>53</v>
      </c>
      <c r="H64" t="s" s="8">
        <v>147</v>
      </c>
      <c r="I64" t="s" s="8">
        <v>151</v>
      </c>
    </row>
    <row r="65" ht="16.0" customHeight="true">
      <c r="A65" t="n" s="7">
        <v>5.5874323E7</v>
      </c>
      <c r="B65" t="s" s="8">
        <v>93</v>
      </c>
      <c r="C65" t="n" s="8">
        <f>IF(false,"005-1412", "005-1412")</f>
      </c>
      <c r="D65" t="s" s="8">
        <v>152</v>
      </c>
      <c r="E65" t="n" s="8">
        <v>1.0</v>
      </c>
      <c r="F65" t="n" s="8">
        <v>82.0</v>
      </c>
      <c r="G65" t="s" s="8">
        <v>53</v>
      </c>
      <c r="H65" t="s" s="8">
        <v>147</v>
      </c>
      <c r="I65" t="s" s="8">
        <v>153</v>
      </c>
    </row>
    <row r="66" ht="16.0" customHeight="true">
      <c r="A66" t="n" s="7">
        <v>5.5746725E7</v>
      </c>
      <c r="B66" t="s" s="8">
        <v>65</v>
      </c>
      <c r="C66" t="n" s="8">
        <f>IF(false,"005-1111", "005-1111")</f>
      </c>
      <c r="D66" t="s" s="8">
        <v>154</v>
      </c>
      <c r="E66" t="n" s="8">
        <v>3.0</v>
      </c>
      <c r="F66" t="n" s="8">
        <v>762.0</v>
      </c>
      <c r="G66" t="s" s="8">
        <v>53</v>
      </c>
      <c r="H66" t="s" s="8">
        <v>147</v>
      </c>
      <c r="I66" t="s" s="8">
        <v>155</v>
      </c>
    </row>
    <row r="67" ht="16.0" customHeight="true">
      <c r="A67" t="n" s="7">
        <v>5.5746725E7</v>
      </c>
      <c r="B67" t="s" s="8">
        <v>65</v>
      </c>
      <c r="C67" t="n" s="8">
        <f>IF(false,"005-1111", "005-1111")</f>
      </c>
      <c r="D67" t="s" s="8">
        <v>154</v>
      </c>
      <c r="E67" t="n" s="8">
        <v>3.0</v>
      </c>
      <c r="F67" t="n" s="8">
        <v>488.0</v>
      </c>
      <c r="G67" t="s" s="8">
        <v>61</v>
      </c>
      <c r="H67" t="s" s="8">
        <v>147</v>
      </c>
      <c r="I67" t="s" s="8">
        <v>156</v>
      </c>
    </row>
    <row r="68" ht="16.0" customHeight="true">
      <c r="A68" t="n" s="7">
        <v>5.583904E7</v>
      </c>
      <c r="B68" t="s" s="8">
        <v>54</v>
      </c>
      <c r="C68" t="n" s="8">
        <f>IF(false,"120921791", "120921791")</f>
      </c>
      <c r="D68" t="s" s="8">
        <v>117</v>
      </c>
      <c r="E68" t="n" s="8">
        <v>2.0</v>
      </c>
      <c r="F68" t="n" s="8">
        <v>506.0</v>
      </c>
      <c r="G68" t="s" s="8">
        <v>53</v>
      </c>
      <c r="H68" t="s" s="8">
        <v>147</v>
      </c>
      <c r="I68" t="s" s="8">
        <v>157</v>
      </c>
    </row>
    <row r="69" ht="16.0" customHeight="true">
      <c r="A69" t="n" s="7">
        <v>5.586629E7</v>
      </c>
      <c r="B69" t="s" s="8">
        <v>54</v>
      </c>
      <c r="C69" t="n" s="8">
        <f>IF(false,"120922950", "120922950")</f>
      </c>
      <c r="D69" t="s" s="8">
        <v>158</v>
      </c>
      <c r="E69" t="n" s="8">
        <v>1.0</v>
      </c>
      <c r="F69" t="n" s="8">
        <v>1386.0</v>
      </c>
      <c r="G69" t="s" s="8">
        <v>61</v>
      </c>
      <c r="H69" t="s" s="8">
        <v>147</v>
      </c>
      <c r="I69" t="s" s="8">
        <v>159</v>
      </c>
    </row>
    <row r="70" ht="16.0" customHeight="true">
      <c r="A70" t="n" s="7">
        <v>5.578077E7</v>
      </c>
      <c r="B70" t="s" s="8">
        <v>54</v>
      </c>
      <c r="C70" t="n" s="8">
        <f>IF(false,"120922353", "120922353")</f>
      </c>
      <c r="D70" t="s" s="8">
        <v>160</v>
      </c>
      <c r="E70" t="n" s="8">
        <v>1.0</v>
      </c>
      <c r="F70" t="n" s="8">
        <v>30.0</v>
      </c>
      <c r="G70" t="s" s="8">
        <v>61</v>
      </c>
      <c r="H70" t="s" s="8">
        <v>147</v>
      </c>
      <c r="I70" t="s" s="8">
        <v>161</v>
      </c>
    </row>
    <row r="71" ht="16.0" customHeight="true">
      <c r="A71" t="n" s="7">
        <v>5.5675098E7</v>
      </c>
      <c r="B71" t="s" s="8">
        <v>65</v>
      </c>
      <c r="C71" t="n" s="8">
        <f>IF(false,"01-004114", "01-004114")</f>
      </c>
      <c r="D71" t="s" s="8">
        <v>95</v>
      </c>
      <c r="E71" t="n" s="8">
        <v>1.0</v>
      </c>
      <c r="F71" t="n" s="8">
        <v>157.0</v>
      </c>
      <c r="G71" t="s" s="8">
        <v>53</v>
      </c>
      <c r="H71" t="s" s="8">
        <v>147</v>
      </c>
      <c r="I71" t="s" s="8">
        <v>162</v>
      </c>
    </row>
    <row r="72" ht="16.0" customHeight="true">
      <c r="A72" t="n" s="7">
        <v>5.5480855E7</v>
      </c>
      <c r="B72" t="s" s="8">
        <v>59</v>
      </c>
      <c r="C72" t="n" s="8">
        <f>IF(false,"01-003884", "01-003884")</f>
      </c>
      <c r="D72" t="s" s="8">
        <v>163</v>
      </c>
      <c r="E72" t="n" s="8">
        <v>5.0</v>
      </c>
      <c r="F72" t="n" s="8">
        <v>1190.0</v>
      </c>
      <c r="G72" t="s" s="8">
        <v>53</v>
      </c>
      <c r="H72" t="s" s="8">
        <v>147</v>
      </c>
      <c r="I72" t="s" s="8">
        <v>164</v>
      </c>
    </row>
    <row r="73" ht="16.0" customHeight="true">
      <c r="A73" t="n" s="7">
        <v>5.5890589E7</v>
      </c>
      <c r="B73" t="s" s="8">
        <v>93</v>
      </c>
      <c r="C73" t="n" s="8">
        <f>IF(false,"120922876", "120922876")</f>
      </c>
      <c r="D73" t="s" s="8">
        <v>165</v>
      </c>
      <c r="E73" t="n" s="8">
        <v>1.0</v>
      </c>
      <c r="F73" t="n" s="8">
        <v>321.0</v>
      </c>
      <c r="G73" t="s" s="8">
        <v>53</v>
      </c>
      <c r="H73" t="s" s="8">
        <v>147</v>
      </c>
      <c r="I73" t="s" s="8">
        <v>166</v>
      </c>
    </row>
    <row r="74" ht="16.0" customHeight="true">
      <c r="A74" t="n" s="7">
        <v>5.5922075E7</v>
      </c>
      <c r="B74" t="s" s="8">
        <v>93</v>
      </c>
      <c r="C74" t="n" s="8">
        <f>IF(false,"005-1412", "005-1412")</f>
      </c>
      <c r="D74" t="s" s="8">
        <v>152</v>
      </c>
      <c r="E74" t="n" s="8">
        <v>1.0</v>
      </c>
      <c r="F74" t="n" s="8">
        <v>9.0</v>
      </c>
      <c r="G74" t="s" s="8">
        <v>61</v>
      </c>
      <c r="H74" t="s" s="8">
        <v>147</v>
      </c>
      <c r="I74" t="s" s="8">
        <v>167</v>
      </c>
    </row>
    <row r="75" ht="16.0" customHeight="true">
      <c r="A75" t="n" s="7">
        <v>5.591688E7</v>
      </c>
      <c r="B75" t="s" s="8">
        <v>93</v>
      </c>
      <c r="C75" t="n" s="8">
        <f>IF(false,"120921900", "120921900")</f>
      </c>
      <c r="D75" t="s" s="8">
        <v>168</v>
      </c>
      <c r="E75" t="n" s="8">
        <v>1.0</v>
      </c>
      <c r="F75" t="n" s="8">
        <v>272.0</v>
      </c>
      <c r="G75" t="s" s="8">
        <v>53</v>
      </c>
      <c r="H75" t="s" s="8">
        <v>147</v>
      </c>
      <c r="I75" t="s" s="8">
        <v>169</v>
      </c>
    </row>
    <row r="76" ht="16.0" customHeight="true">
      <c r="A76" t="n" s="7">
        <v>5.5841304E7</v>
      </c>
      <c r="B76" t="s" s="8">
        <v>54</v>
      </c>
      <c r="C76" t="n" s="8">
        <f>IF(false,"120922943", "120922943")</f>
      </c>
      <c r="D76" t="s" s="8">
        <v>170</v>
      </c>
      <c r="E76" t="n" s="8">
        <v>1.0</v>
      </c>
      <c r="F76" t="n" s="8">
        <v>179.0</v>
      </c>
      <c r="G76" t="s" s="8">
        <v>53</v>
      </c>
      <c r="H76" t="s" s="8">
        <v>147</v>
      </c>
      <c r="I76" t="s" s="8">
        <v>171</v>
      </c>
    </row>
    <row r="77" ht="16.0" customHeight="true">
      <c r="A77" t="n" s="7">
        <v>5.5856895E7</v>
      </c>
      <c r="B77" t="s" s="8">
        <v>54</v>
      </c>
      <c r="C77" t="n" s="8">
        <f>IF(false,"120923124", "120923124")</f>
      </c>
      <c r="D77" t="s" s="8">
        <v>172</v>
      </c>
      <c r="E77" t="n" s="8">
        <v>1.0</v>
      </c>
      <c r="F77" t="n" s="8">
        <v>587.0</v>
      </c>
      <c r="G77" t="s" s="8">
        <v>61</v>
      </c>
      <c r="H77" t="s" s="8">
        <v>147</v>
      </c>
      <c r="I77" t="s" s="8">
        <v>173</v>
      </c>
    </row>
    <row r="78" ht="16.0" customHeight="true">
      <c r="A78" t="n" s="7">
        <v>5.599548E7</v>
      </c>
      <c r="B78" t="s" s="8">
        <v>147</v>
      </c>
      <c r="C78" t="n" s="8">
        <f>IF(false,"120922352", "120922352")</f>
      </c>
      <c r="D78" t="s" s="8">
        <v>174</v>
      </c>
      <c r="E78" t="n" s="8">
        <v>1.0</v>
      </c>
      <c r="F78" t="n" s="8">
        <v>144.0</v>
      </c>
      <c r="G78" t="s" s="8">
        <v>61</v>
      </c>
      <c r="H78" t="s" s="8">
        <v>50</v>
      </c>
      <c r="I78" t="s" s="8">
        <v>175</v>
      </c>
    </row>
    <row r="79" ht="16.0" customHeight="true">
      <c r="A79" t="n" s="7">
        <v>5.5620685E7</v>
      </c>
      <c r="B79" t="s" s="8">
        <v>56</v>
      </c>
      <c r="C79" t="n" s="8">
        <f>IF(false,"005-1345", "005-1345")</f>
      </c>
      <c r="D79" t="s" s="8">
        <v>176</v>
      </c>
      <c r="E79" t="n" s="8">
        <v>1.0</v>
      </c>
      <c r="F79" t="n" s="8">
        <v>90.0</v>
      </c>
      <c r="G79" t="s" s="8">
        <v>53</v>
      </c>
      <c r="H79" t="s" s="8">
        <v>50</v>
      </c>
      <c r="I79" t="s" s="8">
        <v>177</v>
      </c>
    </row>
    <row r="80" ht="16.0" customHeight="true">
      <c r="A80" t="n" s="7">
        <v>5.5710848E7</v>
      </c>
      <c r="B80" t="s" s="8">
        <v>65</v>
      </c>
      <c r="C80" t="n" s="8">
        <f>IF(false,"120922872", "120922872")</f>
      </c>
      <c r="D80" t="s" s="8">
        <v>178</v>
      </c>
      <c r="E80" t="n" s="8">
        <v>1.0</v>
      </c>
      <c r="F80" t="n" s="8">
        <v>743.0</v>
      </c>
      <c r="G80" t="s" s="8">
        <v>53</v>
      </c>
      <c r="H80" t="s" s="8">
        <v>50</v>
      </c>
      <c r="I80" t="s" s="8">
        <v>179</v>
      </c>
    </row>
    <row r="81" ht="16.0" customHeight="true">
      <c r="A81" t="n" s="7">
        <v>5.5935048E7</v>
      </c>
      <c r="B81" t="s" s="8">
        <v>93</v>
      </c>
      <c r="C81" t="n" s="8">
        <f>IF(false,"120921202", "120921202")</f>
      </c>
      <c r="D81" t="s" s="8">
        <v>83</v>
      </c>
      <c r="E81" t="n" s="8">
        <v>3.0</v>
      </c>
      <c r="F81" t="n" s="8">
        <v>852.0</v>
      </c>
      <c r="G81" t="s" s="8">
        <v>53</v>
      </c>
      <c r="H81" t="s" s="8">
        <v>50</v>
      </c>
      <c r="I81" t="s" s="8">
        <v>180</v>
      </c>
    </row>
    <row r="82" ht="16.0" customHeight="true">
      <c r="A82" t="n" s="7">
        <v>5.5924021E7</v>
      </c>
      <c r="B82" t="s" s="8">
        <v>93</v>
      </c>
      <c r="C82" t="n" s="8">
        <f>IF(false,"005-1412", "005-1412")</f>
      </c>
      <c r="D82" t="s" s="8">
        <v>152</v>
      </c>
      <c r="E82" t="n" s="8">
        <v>2.0</v>
      </c>
      <c r="F82" t="n" s="8">
        <v>74.0</v>
      </c>
      <c r="G82" t="s" s="8">
        <v>53</v>
      </c>
      <c r="H82" t="s" s="8">
        <v>50</v>
      </c>
      <c r="I82" t="s" s="8">
        <v>181</v>
      </c>
    </row>
    <row r="83" ht="16.0" customHeight="true">
      <c r="A83" t="n" s="7">
        <v>5.5924021E7</v>
      </c>
      <c r="B83" t="s" s="8">
        <v>93</v>
      </c>
      <c r="C83" t="n" s="8">
        <f>IF(false,"005-1412", "005-1412")</f>
      </c>
      <c r="D83" t="s" s="8">
        <v>152</v>
      </c>
      <c r="E83" t="n" s="8">
        <v>2.0</v>
      </c>
      <c r="F83" t="n" s="8">
        <v>102.0</v>
      </c>
      <c r="G83" t="s" s="8">
        <v>61</v>
      </c>
      <c r="H83" t="s" s="8">
        <v>50</v>
      </c>
      <c r="I83" t="s" s="8">
        <v>182</v>
      </c>
    </row>
    <row r="84" ht="16.0" customHeight="true">
      <c r="A84" t="n" s="7">
        <v>5.5965581E7</v>
      </c>
      <c r="B84" t="s" s="8">
        <v>93</v>
      </c>
      <c r="C84" t="n" s="8">
        <f>IF(false,"120923136", "120923136")</f>
      </c>
      <c r="D84" t="s" s="8">
        <v>183</v>
      </c>
      <c r="E84" t="n" s="8">
        <v>1.0</v>
      </c>
      <c r="F84" t="n" s="8">
        <v>551.0</v>
      </c>
      <c r="G84" t="s" s="8">
        <v>61</v>
      </c>
      <c r="H84" t="s" s="8">
        <v>50</v>
      </c>
      <c r="I84" t="s" s="8">
        <v>184</v>
      </c>
    </row>
    <row r="85" ht="16.0" customHeight="true">
      <c r="A85" t="n" s="7">
        <v>5.5965435E7</v>
      </c>
      <c r="B85" t="s" s="8">
        <v>93</v>
      </c>
      <c r="C85" t="n" s="8">
        <f>IF(false,"120922092", "120922092")</f>
      </c>
      <c r="D85" t="s" s="8">
        <v>119</v>
      </c>
      <c r="E85" t="n" s="8">
        <v>1.0</v>
      </c>
      <c r="F85" t="n" s="8">
        <v>9.0</v>
      </c>
      <c r="G85" t="s" s="8">
        <v>61</v>
      </c>
      <c r="H85" t="s" s="8">
        <v>50</v>
      </c>
      <c r="I85" t="s" s="8">
        <v>185</v>
      </c>
    </row>
    <row r="86" ht="16.0" customHeight="true">
      <c r="A86" t="n" s="7">
        <v>5.583293E7</v>
      </c>
      <c r="B86" t="s" s="8">
        <v>54</v>
      </c>
      <c r="C86" t="n" s="8">
        <f>IF(false,"120923139", "120923139")</f>
      </c>
      <c r="D86" t="s" s="8">
        <v>186</v>
      </c>
      <c r="E86" t="n" s="8">
        <v>1.0</v>
      </c>
      <c r="F86" t="n" s="8">
        <v>116.0</v>
      </c>
      <c r="G86" t="s" s="8">
        <v>53</v>
      </c>
      <c r="H86" t="s" s="8">
        <v>50</v>
      </c>
      <c r="I86" t="s" s="8">
        <v>187</v>
      </c>
    </row>
    <row r="87" ht="16.0" customHeight="true">
      <c r="A87" t="n" s="7">
        <v>5.5835026E7</v>
      </c>
      <c r="B87" t="s" s="8">
        <v>54</v>
      </c>
      <c r="C87" t="n" s="8">
        <f>IF(false,"120922570", "120922570")</f>
      </c>
      <c r="D87" t="s" s="8">
        <v>188</v>
      </c>
      <c r="E87" t="n" s="8">
        <v>1.0</v>
      </c>
      <c r="F87" t="n" s="8">
        <v>581.0</v>
      </c>
      <c r="G87" t="s" s="8">
        <v>61</v>
      </c>
      <c r="H87" t="s" s="8">
        <v>50</v>
      </c>
      <c r="I87" t="s" s="8">
        <v>189</v>
      </c>
    </row>
    <row r="88" ht="16.0" customHeight="true">
      <c r="A88" t="n" s="7">
        <v>5.5840093E7</v>
      </c>
      <c r="B88" t="s" s="8">
        <v>54</v>
      </c>
      <c r="C88" t="n" s="8">
        <f>IF(false,"120921202", "120921202")</f>
      </c>
      <c r="D88" t="s" s="8">
        <v>83</v>
      </c>
      <c r="E88" t="n" s="8">
        <v>2.0</v>
      </c>
      <c r="F88" t="n" s="8">
        <v>100.0</v>
      </c>
      <c r="G88" t="s" s="8">
        <v>53</v>
      </c>
      <c r="H88" t="s" s="8">
        <v>50</v>
      </c>
      <c r="I88" t="s" s="8">
        <v>190</v>
      </c>
    </row>
    <row r="89" ht="16.0" customHeight="true">
      <c r="A89" t="n" s="7">
        <v>5.5797768E7</v>
      </c>
      <c r="B89" t="s" s="8">
        <v>54</v>
      </c>
      <c r="C89" t="n" s="8">
        <f>IF(false,"120922598", "120922598")</f>
      </c>
      <c r="D89" t="s" s="8">
        <v>191</v>
      </c>
      <c r="E89" t="n" s="8">
        <v>2.0</v>
      </c>
      <c r="F89" t="n" s="8">
        <v>268.0</v>
      </c>
      <c r="G89" t="s" s="8">
        <v>53</v>
      </c>
      <c r="H89" t="s" s="8">
        <v>50</v>
      </c>
      <c r="I89" t="s" s="8">
        <v>192</v>
      </c>
    </row>
    <row r="90" ht="16.0" customHeight="true"/>
    <row r="91" ht="16.0" customHeight="true">
      <c r="A91" t="s" s="1">
        <v>37</v>
      </c>
      <c r="B91" s="1"/>
      <c r="C91" s="1"/>
      <c r="D91" s="1"/>
      <c r="E91" s="1"/>
      <c r="F91" t="n" s="8">
        <v>45552.0</v>
      </c>
      <c r="G91" s="2"/>
    </row>
    <row r="92" ht="16.0" customHeight="true"/>
    <row r="93" ht="16.0" customHeight="true">
      <c r="A93" t="s" s="1">
        <v>36</v>
      </c>
    </row>
    <row r="94" ht="34.0" customHeight="true">
      <c r="A94" t="s" s="9">
        <v>38</v>
      </c>
      <c r="B94" t="s" s="9">
        <v>0</v>
      </c>
      <c r="C94" t="s" s="9">
        <v>43</v>
      </c>
      <c r="D94" t="s" s="9">
        <v>1</v>
      </c>
      <c r="E94" t="s" s="9">
        <v>2</v>
      </c>
      <c r="F94" t="s" s="9">
        <v>39</v>
      </c>
      <c r="G94" t="s" s="9">
        <v>5</v>
      </c>
      <c r="H94" t="s" s="9">
        <v>3</v>
      </c>
      <c r="I94" t="s" s="9">
        <v>4</v>
      </c>
    </row>
    <row r="95" ht="16.0" customHeight="true">
      <c r="A95" t="n" s="8">
        <v>5.4649368E7</v>
      </c>
      <c r="B95" t="s" s="8">
        <v>193</v>
      </c>
      <c r="C95" t="n" s="8">
        <f>IF(false,"005-1246", "005-1246")</f>
      </c>
      <c r="D95" t="s" s="8">
        <v>108</v>
      </c>
      <c r="E95" t="n" s="8">
        <v>1.0</v>
      </c>
      <c r="F95" t="n" s="8">
        <v>-44.0</v>
      </c>
      <c r="G95" t="s" s="8">
        <v>194</v>
      </c>
      <c r="H95" t="s" s="8">
        <v>147</v>
      </c>
      <c r="I95" t="s" s="8">
        <v>195</v>
      </c>
    </row>
    <row r="96" ht="16.0" customHeight="true"/>
    <row r="97" ht="16.0" customHeight="true">
      <c r="A97" t="s" s="1">
        <v>37</v>
      </c>
      <c r="F97" t="n" s="8">
        <v>-44.0</v>
      </c>
      <c r="G97" s="2"/>
      <c r="H97" s="0"/>
      <c r="I97" s="0"/>
    </row>
    <row r="98" ht="16.0" customHeight="true">
      <c r="A98" s="1"/>
      <c r="B98" s="1"/>
      <c r="C98" s="1"/>
      <c r="D98" s="1"/>
      <c r="E98" s="1"/>
      <c r="F98" s="1"/>
      <c r="G98" s="1"/>
      <c r="H98" s="1"/>
      <c r="I98" s="1"/>
    </row>
    <row r="99" ht="16.0" customHeight="true">
      <c r="A99" t="s" s="1">
        <v>40</v>
      </c>
    </row>
    <row r="100" ht="34.0" customHeight="true">
      <c r="A100" t="s" s="9">
        <v>47</v>
      </c>
      <c r="B100" t="s" s="9">
        <v>48</v>
      </c>
      <c r="C100" s="9"/>
      <c r="D100" s="9"/>
      <c r="E100" s="9"/>
      <c r="F100" t="s" s="9">
        <v>39</v>
      </c>
      <c r="G100" t="s" s="9">
        <v>5</v>
      </c>
      <c r="H100" t="s" s="9">
        <v>3</v>
      </c>
      <c r="I100" t="s" s="9">
        <v>4</v>
      </c>
    </row>
    <row r="101" ht="16.0" customHeight="true"/>
    <row r="102" ht="16.0" customHeight="true">
      <c r="A102" t="s" s="1">
        <v>37</v>
      </c>
      <c r="F102" t="n" s="8">
        <v>0.0</v>
      </c>
      <c r="G102" s="2"/>
      <c r="H102" s="0"/>
      <c r="I102" s="0"/>
    </row>
    <row r="103" ht="16.0" customHeight="true">
      <c r="A103" s="1"/>
      <c r="B103" s="1"/>
      <c r="C103" s="1"/>
      <c r="D103" s="1"/>
      <c r="E103" s="1"/>
      <c r="F103" s="1"/>
      <c r="G103" s="1"/>
      <c r="H103" s="1"/>
      <c r="I10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