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<sst xmlns="http://schemas.openxmlformats.org/spreadsheetml/2006/main" count="1642" uniqueCount="302">
  <si>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</si>
  <si>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</si>
  <si>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</si>
  <si>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</si>
  <si>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</si>
  <si>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</si>
  <si>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</si>
  <si>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</si>
  <si>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</si>
  <si>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</si>
  <si>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</si>
  <si>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</si>
  <si>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</si>
  <si>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</si>
  <si>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</si>
  <si>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</si>
  <si>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</si>
  <si>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</si>
  <si>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</si>
  <si>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</si>
  <si>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</si>
  <si>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</si>
  <si>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</si>
  <si>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</si>
  <si>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</si>
  <si>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</si>
  <si>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</si>
  <si>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</si>
  <si>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</si>
  <si>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</si>
  <si>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</si>
  <si>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</si>
  <si>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</si>
  <si>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</si>
  <si>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</si>
  <si>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</si>
  <si>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</si>
  <si>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</si>
  <si>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</si>
  <si>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</si>
  <si>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</si>
  <si>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</si>
  <si>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</si>
  <si>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</si>
  <si>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</si>
  <si>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</si>
  <si>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</si>
  <si>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</si>
  <si>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</si>
  <si>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</si>
  <si>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26.07.2021</t>
  </si>
  <si>
    <t>21.07.2021</t>
  </si>
  <si>
    <t>Satisfyer Вибратор силиконовый Yummy Sunshine 22.5 см, желтый</t>
  </si>
  <si>
    <t>Платёж покупателя</t>
  </si>
  <si>
    <t>23.07.2021</t>
  </si>
  <si>
    <t>60f7f7eb954f6ba0677fbb0c</t>
  </si>
  <si>
    <t>Ёkitto трусики XXL (15+ кг) 34 шт.</t>
  </si>
  <si>
    <t>60f81e12954f6b71927fbc7c</t>
  </si>
  <si>
    <t>Meine Liebe, Карандаш-пятновыводитель для детского белья</t>
  </si>
  <si>
    <t>60f7cc86792ab109112de6c6</t>
  </si>
  <si>
    <t>La'dor шампунь для волос Keratin LPP Кератиновый pH 6.0, 530 мл</t>
  </si>
  <si>
    <t>60f73b7804e9433607fa096f</t>
  </si>
  <si>
    <t>20.07.2021</t>
  </si>
  <si>
    <t>Joonies трусики Comfort XXL (15-20 кг), 28 шт., 3 уп.</t>
  </si>
  <si>
    <t>60f727f13b31765ca9f5e34b</t>
  </si>
  <si>
    <t>Merries подгузники L (9-14 кг), 64 шт.</t>
  </si>
  <si>
    <t>60f720f37153b397211b2a11</t>
  </si>
  <si>
    <t>Joonies трусики Premium Soft XL (12-17 кг), 152 шт.</t>
  </si>
  <si>
    <t>60f71f8494d5270e356adc6d</t>
  </si>
  <si>
    <t>22.07.2021</t>
  </si>
  <si>
    <t>Bubchen Шампунь для младенцев, 200 мл</t>
  </si>
  <si>
    <t>60f8e2d5fbacea0d36823f29</t>
  </si>
  <si>
    <t>Goo.N подгузники S (4-8 кг), 84 шт.</t>
  </si>
  <si>
    <t>60f70e319066f421151b2f1e</t>
  </si>
  <si>
    <t>Goo.N трусики XXL (13-25 кг) 28 шт.</t>
  </si>
  <si>
    <t>60f70aaf0fe9957d3c2b966b</t>
  </si>
  <si>
    <t>Merries подгузники XL (12-20 кг), 44 шт.</t>
  </si>
  <si>
    <t>60f6f7303b31763a7cf5e375</t>
  </si>
  <si>
    <t>Минерально-витаминный комплекс Optimum Nutrition Opti-Women (120 капсул)</t>
  </si>
  <si>
    <t>60f6c9d7792ab12c7d41300a</t>
  </si>
  <si>
    <t>10.07.2021</t>
  </si>
  <si>
    <t>Satisfyer Вакуумно-волновой стимулятор Love Breeze, розовый</t>
  </si>
  <si>
    <t>60fa7fa7739901754b1c51e1</t>
  </si>
  <si>
    <t>Goo.N трусики XL (12-20 кг) 38 шт.</t>
  </si>
  <si>
    <t>60f698769066f47ceb0f6c05</t>
  </si>
  <si>
    <t>60f66663fbacea515cda8618</t>
  </si>
  <si>
    <t>Merries подгузники L (9-14 кг), 54 шт.</t>
  </si>
  <si>
    <t>60f66366792ab113690a9b40</t>
  </si>
  <si>
    <t>Meine Liebe, Карандаш-пятновыводитель кислородный универсальный</t>
  </si>
  <si>
    <t>60f66022954f6b2c2dc8e1eb</t>
  </si>
  <si>
    <t>09.07.2021</t>
  </si>
  <si>
    <t>Минерально-витаминный комплекс Optimum Nutrition Opti-Men (240 таблеток)</t>
  </si>
  <si>
    <t>60fa9df899d6ef457c761a1e</t>
  </si>
  <si>
    <t>19.07.2021</t>
  </si>
  <si>
    <t>60f57bf5f78dba4d4db185f5</t>
  </si>
  <si>
    <t>YokoSun подгузники Premium NB (0-5 кг) 36 шт.</t>
  </si>
  <si>
    <t>60f573d67153b3571e8ed272</t>
  </si>
  <si>
    <t>60f56fa05a39512f28324c18</t>
  </si>
  <si>
    <t>Joonies трусики Premium Soft L (9-14 кг), 176 шт.</t>
  </si>
  <si>
    <t>60faa408863e4e1d230fa2e5</t>
  </si>
  <si>
    <t>16.07.2021</t>
  </si>
  <si>
    <t>Универсальный чистящий порошок для глубоких загрязнений Apollo FUNS, 400 г</t>
  </si>
  <si>
    <t>60faab5403c37812e7c1ebd9</t>
  </si>
  <si>
    <t>18.07.2021</t>
  </si>
  <si>
    <t>60fac75694d52763c9c25ce4</t>
  </si>
  <si>
    <t>Joonies трусики Premium Soft XL (12-17 кг), 38 шт.</t>
  </si>
  <si>
    <t>60fac995f78dba79037ec702</t>
  </si>
  <si>
    <t>Гель для стирки Kao Attack Bio EX, 0.77 кг, дой-пак</t>
  </si>
  <si>
    <t>60fac30a9066f423ef74ba0d</t>
  </si>
  <si>
    <t>07.07.2021</t>
  </si>
  <si>
    <t>Lactoflorene Холестерол Комплекс для снижения холестерина порошок пакетики 3,6 г х 20 шт</t>
  </si>
  <si>
    <t>60fac9dd8927ca2a08a8b1a4</t>
  </si>
  <si>
    <t>Гель для стирки Kao Attack Multi‐Action, 0.69 кг, дой-пак</t>
  </si>
  <si>
    <t>60facbd703c3788099c1ec07</t>
  </si>
  <si>
    <t>14.07.2021</t>
  </si>
  <si>
    <t>YokoSun трусики Eco L (9-14 кг), 44 шт.</t>
  </si>
  <si>
    <t>60face8703c3787e94c1eb26</t>
  </si>
  <si>
    <t>17.07.2021</t>
  </si>
  <si>
    <t>Merries подгузники M (6-11 кг), 76 шт.</t>
  </si>
  <si>
    <t>60fadc6ec5311b47ec28e73c</t>
  </si>
  <si>
    <t>11.07.2021</t>
  </si>
  <si>
    <t>60faf34d04e9436e24b983a9</t>
  </si>
  <si>
    <t>Пустышка силиконовая анатомическая Pigeon Машинка 6+, синий</t>
  </si>
  <si>
    <t>60fafd38c3080f885087333e</t>
  </si>
  <si>
    <t>Креатин Optimum Nutrition Creatine 2500 Caps (200 шт) без вкуса</t>
  </si>
  <si>
    <t>60fb01c2b9f8ed46f6436a1a</t>
  </si>
  <si>
    <t>Зубная паста Perioe Pumping Cool mint, 285 г</t>
  </si>
  <si>
    <t>60fb02117399015e6d1c5182</t>
  </si>
  <si>
    <t>Meine Liebe Стиральный порошок для цветных тканей, 1.5 кг</t>
  </si>
  <si>
    <t>60fb04627399017b341c523e</t>
  </si>
  <si>
    <t>Смесь Kabrita 3 GOLD для комфортного пищеварения, старше 12 месяцев, 800 г</t>
  </si>
  <si>
    <t>60fb0b1b3620c20a9a97470c</t>
  </si>
  <si>
    <t>Крем-гель для душа Lion Рисовое молочко, 750 мл</t>
  </si>
  <si>
    <t>60fb0b536a864331c796affa</t>
  </si>
  <si>
    <t>60fb0b9dc5311b4ec428e609</t>
  </si>
  <si>
    <t>Manuoki подгузники UltraThin M (6-11 кг) 56 шт.</t>
  </si>
  <si>
    <t>60fb0c7cf4c0cb140e8262f8</t>
  </si>
  <si>
    <t>Ёkitto подгузники L (12+ кг) 44 шт.</t>
  </si>
  <si>
    <t>60fb0caddbdc3108e9c98b7f</t>
  </si>
  <si>
    <t>Satisfyer Стимулятор Pro Traveler, aubergine/rosegold</t>
  </si>
  <si>
    <t>60fb0cf573990174c21c52c1</t>
  </si>
  <si>
    <t>60fb0c5b32da83085839b469</t>
  </si>
  <si>
    <t>60fb1afe8927cae2eaa8b17c</t>
  </si>
  <si>
    <t>60f7145dfbacea763422536a</t>
  </si>
  <si>
    <t>24.07.2021</t>
  </si>
  <si>
    <t>60facafb20d51d40e7e64619</t>
  </si>
  <si>
    <t>60fa8ff19066f40e1b74b939</t>
  </si>
  <si>
    <t>Deoproce шампунь Argan Silky Moisture с аргановым маслом, 200 мл</t>
  </si>
  <si>
    <t>60fa62c9dff13b6935ac3a48</t>
  </si>
  <si>
    <t>Joonies трусики Comfort L (9-14 кг), 44 шт., 2 уп.</t>
  </si>
  <si>
    <t>60fa562b94d52765e1c25b37</t>
  </si>
  <si>
    <t>Satisfyer Стимулятор Love Triangle, черный</t>
  </si>
  <si>
    <t>60fa05e3f988013878de9091</t>
  </si>
  <si>
    <t>Goo.N трусики Ultra XL (12-20 кг), 50 шт.</t>
  </si>
  <si>
    <t>60fad8908927cac108a8b205</t>
  </si>
  <si>
    <t>Satisfyer Вибромассажер из силикона с вакуумно-волновой клиторальной стимуляцией Pro G-Spot Rabbit 22 см, белый</t>
  </si>
  <si>
    <t>60f9ca52b9f8edb79e436973</t>
  </si>
  <si>
    <t>Joonies подгузники Premium Soft NB (0-5 кг) 24 шт.</t>
  </si>
  <si>
    <t>60f9c5567153b3b624d9079c</t>
  </si>
  <si>
    <t>60f9c1e36a86437c8996b017</t>
  </si>
  <si>
    <t>60f9bcfb0fe9954bf2e95b68</t>
  </si>
  <si>
    <t>Гейнер Optimum Nutrition Serious Mass (5.44 кг) клубника</t>
  </si>
  <si>
    <t>60f9bc612af6cd7b974a714a</t>
  </si>
  <si>
    <t>60f9b8b804e943a0e4b983f5</t>
  </si>
  <si>
    <t>Протеин Optimum Nutrition 100% Whey Gold Standard (2100-2353 г) двойной шоколад</t>
  </si>
  <si>
    <t>60f998cc7153b3d9c1d90860</t>
  </si>
  <si>
    <t>Petitfee Гидрогелевые патчи для век Gold Hydrogel Eye Patch, 60 шт.</t>
  </si>
  <si>
    <t>60f9954ddff13b6a61ac3a01</t>
  </si>
  <si>
    <t>Креатин Optimum Nutrition Micronised Creatine Powder (300 г) без вкуса</t>
  </si>
  <si>
    <t>60f973069066f405eb74b987</t>
  </si>
  <si>
    <t>60fae8183b317603a85c6192</t>
  </si>
  <si>
    <t>Joonies трусики Comfort XL (12-17 кг), 38 шт., 3 уп.</t>
  </si>
  <si>
    <t>60f970746a86430c3296afea</t>
  </si>
  <si>
    <t>60f9e8e7fbacea25facdcb1f</t>
  </si>
  <si>
    <t>Palmbaby подгузники Традиционные XL (12+ кг), 42 шт.</t>
  </si>
  <si>
    <t>60fb13f6dff13b11b2ac39ce</t>
  </si>
  <si>
    <t>60f93539792ab14f4afaf5a6</t>
  </si>
  <si>
    <t>60f8c08d20d51d28d0a675e3</t>
  </si>
  <si>
    <t>Joonies трусики Comfort M (6-11 кг)</t>
  </si>
  <si>
    <t>60fa760bfbacea4e64cdcab3</t>
  </si>
  <si>
    <t>60f832003620c2418d1f4c69</t>
  </si>
  <si>
    <t>60f9a44dc3080f0d6587319e</t>
  </si>
  <si>
    <t>Nagara поглотитель запаха Бамбуковый уголь и Зеленый чай</t>
  </si>
  <si>
    <t>60f9922073990167b71c514b</t>
  </si>
  <si>
    <t>60f680dcc5311b1264bcb59c</t>
  </si>
  <si>
    <t>60fbf397b9f8ed6da84369cd</t>
  </si>
  <si>
    <t>60fbf3a94f5c6e53eba3e850</t>
  </si>
  <si>
    <t>60fbf3c2dbdc31c5efc98ac2</t>
  </si>
  <si>
    <t>12.07.2021</t>
  </si>
  <si>
    <t>60fc08885a39511555751e1a</t>
  </si>
  <si>
    <t>60fc147b94d5273ca4c25bf3</t>
  </si>
  <si>
    <t>15.07.2021</t>
  </si>
  <si>
    <t>Lion гель для труб Look Pipeman, 1 л</t>
  </si>
  <si>
    <t>60fc147f2af6cd21514a71d8</t>
  </si>
  <si>
    <t>60fc2442dbdc315848c98b37</t>
  </si>
  <si>
    <t>60f956fb94d5272a657e1760</t>
  </si>
  <si>
    <t>60fc2b6ab9f8edac7f436892</t>
  </si>
  <si>
    <t>Гель для тела Holika Holika универсальный несмываемый с алоэ вера Aloe 99% Soothing Gel, 250 мл</t>
  </si>
  <si>
    <t>60fc2bed04e94370ecb984b1</t>
  </si>
  <si>
    <t>60fc2e3fb9f8ed932b436874</t>
  </si>
  <si>
    <t>60fc2fd1dbdc3105c0c98aa7</t>
  </si>
  <si>
    <t>60fc36602af6cd1dc54a71b5</t>
  </si>
  <si>
    <t>Joonies трусики Premium Soft L (9-14 кг), 44 шт.</t>
  </si>
  <si>
    <t>60f7067b5a3951db140f777b</t>
  </si>
  <si>
    <t>60fc5ce33b317669435c60e3</t>
  </si>
  <si>
    <t>60fc5d2199d6ef024c761a5b</t>
  </si>
  <si>
    <t>60fc5df24f5c6e2640a3e794</t>
  </si>
  <si>
    <t>Satisfyer Вибратор для пар Double Joy (J2008-16), purple</t>
  </si>
  <si>
    <t>60fc68a6dff13b1fa4ac3a31</t>
  </si>
  <si>
    <t>Стиральный порошок Lion Shoushu Blue Dia, 0.9 кг</t>
  </si>
  <si>
    <t>60fc6ad4f78dba2bb07ec666</t>
  </si>
  <si>
    <t>Протеин Optimum Nutrition 100% Whey Gold Standard (819-943 г) шоколадно-арахисовая паста</t>
  </si>
  <si>
    <t>25.07.2021</t>
  </si>
  <si>
    <t>60fbb5a1bed21e0a809b04e5</t>
  </si>
  <si>
    <t>Зубная паста Perioe Pumping Citrus, 285 г</t>
  </si>
  <si>
    <t>60fb33cc5a39511489751d8f</t>
  </si>
  <si>
    <t>YokoSun трусики Premium M (6-10 кг) 56 шт.</t>
  </si>
  <si>
    <t>60fbea1ac5311b124b28e6b9</t>
  </si>
  <si>
    <t>Крем-гель для душа Lion Жемчужный поцелуй, 750 мл</t>
  </si>
  <si>
    <t>60fbcfa920d51d1b8ee64505</t>
  </si>
  <si>
    <t>60fb2aed863e4e3d4c0fa310</t>
  </si>
  <si>
    <t>Goo.N подгузники Ultra M (6-11 кг), 80 шт.</t>
  </si>
  <si>
    <t>60f9baa204e9432828b9836b</t>
  </si>
  <si>
    <t>Протеин Optimum Nutrition 100% Whey Gold Standard (819-943 г) молочный шоколад</t>
  </si>
  <si>
    <t>60fbbd89792ab12e0265e9ee</t>
  </si>
  <si>
    <t>60fb1b2304e9433ebfb98310</t>
  </si>
  <si>
    <t>Joonies трусики Comfort L (9-14 кг), 44 шт.</t>
  </si>
  <si>
    <t>60fa6536954f6bd9640f123e</t>
  </si>
  <si>
    <t>Joonies трусики Premium Soft XXL (15-20 кг), 28 шт.</t>
  </si>
  <si>
    <t>60fb1b293620c237ee9746f2</t>
  </si>
  <si>
    <t>60f93221954f6b6f46a51e66</t>
  </si>
  <si>
    <t>Esthetic House Formula Ampoule Galactomyces Сыворотка для лица, 80 мл</t>
  </si>
  <si>
    <t>60f7a3d45a395114410f77b8</t>
  </si>
  <si>
    <t>60fc1a8903c378793ac1eaca</t>
  </si>
  <si>
    <t>Japan Gals натуральная маска с экстрактом алоэ, 30 шт.</t>
  </si>
  <si>
    <t>60fa86e3f78dba7b597ec72e</t>
  </si>
  <si>
    <t>60f97fac99d6ef68797619de</t>
  </si>
  <si>
    <t>Протеин Optimum Nutrition 100% Whey Gold Standard (2100-2353 г) молочный шоколад</t>
  </si>
  <si>
    <t>60f97274bed21e78a29b05e0</t>
  </si>
  <si>
    <t>60fc4b3f863e4e24f60fa3c3</t>
  </si>
  <si>
    <t>Goo.N трусики Ultra M (7-12 кг) 74 шт.</t>
  </si>
  <si>
    <t>60fbe9dd03c378b05fc1eacf</t>
  </si>
  <si>
    <t>60fc71f6f988011b8bde90ad</t>
  </si>
  <si>
    <t>60fbf3eedbdc311694c989f1</t>
  </si>
  <si>
    <t>Joonies подгузники Premium Soft M (6-11 кг), 58 шт.</t>
  </si>
  <si>
    <t>60fd5e62f78dba576a7ec6a7</t>
  </si>
  <si>
    <t>60fd5ec95a3951a999751c70</t>
  </si>
  <si>
    <t>Протеин Optimum Nutrition 100% Whey Gold Standard Naturally Flavored (864-909 г) ваниль</t>
  </si>
  <si>
    <t>60fc61fdf4c0cb085a8261f9</t>
  </si>
  <si>
    <t>60fc5510dbdc31d04ec98a72</t>
  </si>
  <si>
    <t>Ёkitto подгузники M (6-11 кг) 54 шт.</t>
  </si>
  <si>
    <t>60fd6f0f863e4e61d40fa380</t>
  </si>
  <si>
    <t>Satisfyer Стимулятор Pro 2 Vibration, rose gold</t>
  </si>
  <si>
    <t>60fd717d5a3951ea3c751d33</t>
  </si>
  <si>
    <t>Ароматизатор Aurami Гелевый под сиденье 10 Эгоист 200гр</t>
  </si>
  <si>
    <t>60fd805494d52779d5c25aeb</t>
  </si>
  <si>
    <t>Гейнер Optimum Nutrition Serious Mass (5.44 кг) банан</t>
  </si>
  <si>
    <t>60fb0518f9880164c2de9084</t>
  </si>
  <si>
    <t>Satisfyer Вибромассажер Wand-er Woman 34 см (J2018-47), черный</t>
  </si>
  <si>
    <t>60fadde5dbdc31d9aec98b20</t>
  </si>
  <si>
    <t>60fd920ac3080f2ca1873255</t>
  </si>
  <si>
    <t>60fd92239066f43a7274b8de</t>
  </si>
  <si>
    <t>Biore мицеллярная вода, запасной блок, 290 мл</t>
  </si>
  <si>
    <t>60fda6fb0fe9952835e95a77</t>
  </si>
  <si>
    <t>Жидкость для стирки Lion Top Sweet Harmony аромат цветов и апельсина, 850г</t>
  </si>
  <si>
    <t>60fda79b04e9432c4fb98433</t>
  </si>
  <si>
    <t>Joonies подгузники Premium Soft S (4-8 кг) 64 шт.</t>
  </si>
  <si>
    <t>60fdae18b9f8ed9e7f436884</t>
  </si>
  <si>
    <t>Joonies трусики Comfort XXL (15-20 кг), 28 шт.</t>
  </si>
  <si>
    <t>60fdae8cf4c0cb747982623f</t>
  </si>
  <si>
    <t>60fdaee16a86433bfd96b011</t>
  </si>
  <si>
    <t>60fdaefa99d6ef51767619e0</t>
  </si>
  <si>
    <t>Протеин Optimum Nutrition 100% Whey Gold Standard (819-943 г) клубника</t>
  </si>
  <si>
    <t>60fdb136dbdc3110f6c989df</t>
  </si>
  <si>
    <t>60fdb78232da8302cd39b496</t>
  </si>
  <si>
    <t>60fbda8b32da83642f39b3f2</t>
  </si>
  <si>
    <t>60fb20b5c3080f66b58731dd</t>
  </si>
  <si>
    <t>60fcfe3b4f5c6e4b64a3e7d0</t>
  </si>
  <si>
    <t>Meine Liebe Средство для уборки детских помещений с антибактериальным эффектом, 500 мл</t>
  </si>
  <si>
    <t>60fde764f988017a59de90ad</t>
  </si>
  <si>
    <t>60fc68892fe0982e49692b34</t>
  </si>
  <si>
    <t>60fdea81b9f8edbfc7436883</t>
  </si>
  <si>
    <t>60fc0dfb5a39513958751db2</t>
  </si>
  <si>
    <t>60fbf7ef3620c23a1597474a</t>
  </si>
  <si>
    <t>60fc676583b1f20fd13df822</t>
  </si>
  <si>
    <t>Гейнер Optimum Nutrition Serious Mass (2.72 кг) шоколад</t>
  </si>
  <si>
    <t>60fc559232da8361ad39b3ad</t>
  </si>
  <si>
    <t>60fc552094d527b802c25bd7</t>
  </si>
  <si>
    <t>60fabdb92fe0987c49692c15</t>
  </si>
  <si>
    <t>Гель для душа Biore Экстра увлажняющий, 480 мл</t>
  </si>
  <si>
    <t>60facee60fe995603ae95a97</t>
  </si>
  <si>
    <t>60faca432af6cd64084a70d5</t>
  </si>
  <si>
    <t>Протеин Optimum Nutrition 100% Whey Gold Standard (819-943 г) нетральный</t>
  </si>
  <si>
    <t>Креатин Optimum Nutrition Micronised Creatine Powder (600 г) без вкуса</t>
  </si>
  <si>
    <t>60fd99017153b38171d90911</t>
  </si>
  <si>
    <t>60fd1a5999d6ef7bcb7619eb</t>
  </si>
  <si>
    <t>60fadaf78927ca2d81a8b34a</t>
  </si>
  <si>
    <t>Возврат платежа покупателя</t>
  </si>
  <si>
    <t>60fc22f27153b3bd33d907c8</t>
  </si>
  <si>
    <t>13.07.2021</t>
  </si>
  <si>
    <t>60fd394404e943b486b983a3</t>
  </si>
  <si>
    <t>60fd9fdc863e4e76930fa2a4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</si>
</sst>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599928.0</v>
      </c>
    </row>
    <row r="4" spans="1:9" s="3" customFormat="1" x14ac:dyDescent="0.2" ht="16.0" customHeight="true">
      <c r="A4" s="3" t="s">
        <v>34</v>
      </c>
      <c r="B4" s="10" t="n">
        <v>279344.0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5.5563379E7</v>
      </c>
      <c r="B8" s="8" t="s">
        <v>51</v>
      </c>
      <c r="C8" s="8" t="n">
        <f>IF(false,"120922941", "120922941")</f>
      </c>
      <c r="D8" s="8" t="s">
        <v>52</v>
      </c>
      <c r="E8" s="8" t="n">
        <v>1.0</v>
      </c>
      <c r="F8" s="8" t="n">
        <v>1899.0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5.5584504E7</v>
      </c>
      <c r="B9" t="s" s="8">
        <v>51</v>
      </c>
      <c r="C9" t="n" s="8">
        <f>IF(false,"120922090", "120922090")</f>
      </c>
      <c r="D9" t="s" s="8">
        <v>56</v>
      </c>
      <c r="E9" t="n" s="8">
        <v>1.0</v>
      </c>
      <c r="F9" t="n" s="8">
        <v>763.0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5.5537604E7</v>
      </c>
      <c r="B10" s="8" t="s">
        <v>51</v>
      </c>
      <c r="C10" s="8" t="n">
        <f>IF(false,"005-1591", "005-1591")</f>
      </c>
      <c r="D10" s="8" t="s">
        <v>58</v>
      </c>
      <c r="E10" s="8" t="n">
        <v>1.0</v>
      </c>
      <c r="F10" s="8" t="n">
        <v>382.0</v>
      </c>
      <c r="G10" s="8" t="s">
        <v>53</v>
      </c>
      <c r="H10" t="s" s="8">
        <v>54</v>
      </c>
      <c r="I10" t="s" s="8">
        <v>59</v>
      </c>
    </row>
    <row r="11" ht="16.0" customHeight="true">
      <c r="A11" t="n" s="7">
        <v>5.5509474E7</v>
      </c>
      <c r="B11" t="s" s="8">
        <v>51</v>
      </c>
      <c r="C11" t="n" s="8">
        <f>IF(false,"120921408", "120921408")</f>
      </c>
      <c r="D11" t="s" s="8">
        <v>60</v>
      </c>
      <c r="E11" t="n" s="8">
        <v>1.0</v>
      </c>
      <c r="F11" t="n" s="8">
        <v>811.0</v>
      </c>
      <c r="G11" t="s" s="8">
        <v>53</v>
      </c>
      <c r="H11" t="s" s="8">
        <v>54</v>
      </c>
      <c r="I11" t="s" s="8">
        <v>61</v>
      </c>
    </row>
    <row r="12" spans="1:9" x14ac:dyDescent="0.2" ht="16.0" customHeight="true">
      <c r="A12" s="7" t="n">
        <v>5.5500266E7</v>
      </c>
      <c r="B12" t="s" s="8">
        <v>62</v>
      </c>
      <c r="C12" t="n" s="8">
        <f>IF(false,"120922758", "120922758")</f>
      </c>
      <c r="D12" t="s" s="8">
        <v>63</v>
      </c>
      <c r="E12" t="n" s="8">
        <v>1.0</v>
      </c>
      <c r="F12" t="n" s="8">
        <v>2193.0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5.549641E7</v>
      </c>
      <c r="B13" s="8" t="s">
        <v>62</v>
      </c>
      <c r="C13" s="8" t="n">
        <f>IF(false,"005-1250", "005-1250")</f>
      </c>
      <c r="D13" s="8" t="s">
        <v>65</v>
      </c>
      <c r="E13" s="8" t="n">
        <v>3.0</v>
      </c>
      <c r="F13" s="8" t="n">
        <v>3822.0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5.5495647E7</v>
      </c>
      <c r="B14" s="8" t="s">
        <v>62</v>
      </c>
      <c r="C14" s="8" t="n">
        <f>IF(false,"120922756", "120922756")</f>
      </c>
      <c r="D14" s="8" t="s">
        <v>67</v>
      </c>
      <c r="E14" s="8" t="n">
        <v>1.0</v>
      </c>
      <c r="F14" s="8" t="n">
        <v>2923.0</v>
      </c>
      <c r="G14" s="8" t="s">
        <v>53</v>
      </c>
      <c r="H14" s="8" t="s">
        <v>54</v>
      </c>
      <c r="I14" s="8" t="s">
        <v>68</v>
      </c>
    </row>
    <row r="15" ht="16.0" customHeight="true">
      <c r="A15" t="n" s="7">
        <v>5.5643627E7</v>
      </c>
      <c r="B15" t="s" s="8">
        <v>69</v>
      </c>
      <c r="C15" t="n" s="8">
        <f>IF(false,"005-1503", "005-1503")</f>
      </c>
      <c r="D15" t="s" s="8">
        <v>70</v>
      </c>
      <c r="E15" t="n" s="8">
        <v>1.0</v>
      </c>
      <c r="F15" t="n" s="8">
        <v>450.0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5.5485141E7</v>
      </c>
      <c r="B16" t="s" s="8">
        <v>62</v>
      </c>
      <c r="C16" t="n" s="8">
        <f>IF(false,"002-101", "002-101")</f>
      </c>
      <c r="D16" t="s" s="8">
        <v>72</v>
      </c>
      <c r="E16" t="n" s="8">
        <v>1.0</v>
      </c>
      <c r="F16" s="8" t="n">
        <v>1319.0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5.5482975E7</v>
      </c>
      <c r="B17" s="8" t="s">
        <v>62</v>
      </c>
      <c r="C17" s="8" t="n">
        <f>IF(false,"005-1520", "005-1520")</f>
      </c>
      <c r="D17" s="8" t="s">
        <v>74</v>
      </c>
      <c r="E17" s="8" t="n">
        <v>4.0</v>
      </c>
      <c r="F17" s="8" t="n">
        <v>3804.0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5.5472321E7</v>
      </c>
      <c r="B18" t="s" s="8">
        <v>62</v>
      </c>
      <c r="C18" t="n" s="8">
        <f>IF(false,"003-318", "003-318")</f>
      </c>
      <c r="D18" t="s" s="8">
        <v>76</v>
      </c>
      <c r="E18" t="n" s="8">
        <v>3.0</v>
      </c>
      <c r="F18" t="n" s="8">
        <v>2399.0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5.5448314E7</v>
      </c>
      <c r="B19" s="8" t="s">
        <v>62</v>
      </c>
      <c r="C19" s="8" t="n">
        <f>IF(false,"120923169", "120923169")</f>
      </c>
      <c r="D19" s="8" t="s">
        <v>78</v>
      </c>
      <c r="E19" s="8" t="n">
        <v>1.0</v>
      </c>
      <c r="F19" s="8" t="n">
        <v>1675.0</v>
      </c>
      <c r="G19" s="8" t="s">
        <v>53</v>
      </c>
      <c r="H19" s="8" t="s">
        <v>54</v>
      </c>
      <c r="I19" s="8" t="s">
        <v>79</v>
      </c>
    </row>
    <row r="20" spans="1:9" x14ac:dyDescent="0.2" ht="16.0" customHeight="true">
      <c r="A20" s="7" t="n">
        <v>5.4117877E7</v>
      </c>
      <c r="B20" s="8" t="s">
        <v>80</v>
      </c>
      <c r="C20" s="8" t="n">
        <f>IF(false,"120922952", "120922952")</f>
      </c>
      <c r="D20" s="8" t="s">
        <v>81</v>
      </c>
      <c r="E20" s="8" t="n">
        <v>1.0</v>
      </c>
      <c r="F20" s="8" t="n">
        <v>1262.0</v>
      </c>
      <c r="G20" s="8" t="s">
        <v>53</v>
      </c>
      <c r="H20" s="8" t="s">
        <v>54</v>
      </c>
      <c r="I20" s="8" t="s">
        <v>82</v>
      </c>
    </row>
    <row r="21" ht="16.0" customHeight="true">
      <c r="A21" t="n" s="7">
        <v>5.5415784E7</v>
      </c>
      <c r="B21" t="s" s="8">
        <v>62</v>
      </c>
      <c r="C21" t="n" s="8">
        <f>IF(false,"005-1519", "005-1519")</f>
      </c>
      <c r="D21" t="s" s="8">
        <v>83</v>
      </c>
      <c r="E21" t="n" s="8">
        <v>1.0</v>
      </c>
      <c r="F21" t="n" s="8">
        <v>1049.0</v>
      </c>
      <c r="G21" t="s" s="8">
        <v>53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5.5386697E7</v>
      </c>
      <c r="B22" t="s" s="8">
        <v>62</v>
      </c>
      <c r="C22" t="n" s="8">
        <f>IF(false,"003-318", "003-318")</f>
      </c>
      <c r="D22" t="s" s="8">
        <v>76</v>
      </c>
      <c r="E22" t="n" s="8">
        <v>2.0</v>
      </c>
      <c r="F22" s="8" t="n">
        <v>2230.0</v>
      </c>
      <c r="G22" s="8" t="s">
        <v>53</v>
      </c>
      <c r="H22" s="8" t="s">
        <v>54</v>
      </c>
      <c r="I22" s="8" t="s">
        <v>85</v>
      </c>
    </row>
    <row r="23" spans="1:9" x14ac:dyDescent="0.2" ht="16.0" customHeight="true">
      <c r="A23" s="7" t="n">
        <v>5.5386697E7</v>
      </c>
      <c r="B23" s="8" t="s">
        <v>62</v>
      </c>
      <c r="C23" s="8" t="n">
        <f>IF(false,"003-315", "003-315")</f>
      </c>
      <c r="D23" s="8" t="s">
        <v>86</v>
      </c>
      <c r="E23" s="8" t="n">
        <v>1.0</v>
      </c>
      <c r="F23" s="8" t="n">
        <v>1038.0</v>
      </c>
      <c r="G23" s="8" t="s">
        <v>53</v>
      </c>
      <c r="H23" s="8" t="s">
        <v>54</v>
      </c>
      <c r="I23" s="8" t="s">
        <v>85</v>
      </c>
    </row>
    <row r="24" ht="16.0" customHeight="true">
      <c r="A24" t="n" s="7">
        <v>5.5385329E7</v>
      </c>
      <c r="B24" t="s" s="8">
        <v>62</v>
      </c>
      <c r="C24" t="n" s="8">
        <f>IF(false,"005-1519", "005-1519")</f>
      </c>
      <c r="D24" t="s" s="8">
        <v>83</v>
      </c>
      <c r="E24" t="n" s="8">
        <v>2.0</v>
      </c>
      <c r="F24" t="n" s="8">
        <v>2758.0</v>
      </c>
      <c r="G24" t="s" s="8">
        <v>53</v>
      </c>
      <c r="H24" t="s" s="8">
        <v>54</v>
      </c>
      <c r="I24" t="s" s="8">
        <v>87</v>
      </c>
    </row>
    <row r="25" spans="1:9" s="1" customFormat="1" x14ac:dyDescent="0.2" ht="16.0" customHeight="true">
      <c r="A25" t="n" s="7">
        <v>5.5384225E7</v>
      </c>
      <c r="B25" t="s" s="8">
        <v>62</v>
      </c>
      <c r="C25" t="n" s="8">
        <f>IF(false,"005-1246", "005-1246")</f>
      </c>
      <c r="D25" t="s" s="8">
        <v>88</v>
      </c>
      <c r="E25" t="n" s="8">
        <v>1.0</v>
      </c>
      <c r="F25" t="n" s="8">
        <v>276.0</v>
      </c>
      <c r="G25" t="s" s="8">
        <v>53</v>
      </c>
      <c r="H25" t="s" s="8">
        <v>54</v>
      </c>
      <c r="I25" t="s" s="8">
        <v>89</v>
      </c>
    </row>
    <row r="26" ht="16.0" customHeight="true">
      <c r="A26" t="n" s="7">
        <v>5.4017814E7</v>
      </c>
      <c r="B26" t="s" s="8">
        <v>90</v>
      </c>
      <c r="C26" t="n" s="8">
        <f>IF(false,"120923128", "120923128")</f>
      </c>
      <c r="D26" t="s" s="8">
        <v>91</v>
      </c>
      <c r="E26" t="n" s="8">
        <v>1.0</v>
      </c>
      <c r="F26" t="n" s="8">
        <v>4029.0</v>
      </c>
      <c r="G26" t="s" s="8">
        <v>53</v>
      </c>
      <c r="H26" t="s" s="8">
        <v>54</v>
      </c>
      <c r="I26" t="s" s="8">
        <v>92</v>
      </c>
    </row>
    <row r="27" ht="16.0" customHeight="true">
      <c r="A27" t="n" s="7">
        <v>5.531425E7</v>
      </c>
      <c r="B27" t="s" s="8">
        <v>93</v>
      </c>
      <c r="C27" t="n" s="8">
        <f>IF(false,"120923128", "120923128")</f>
      </c>
      <c r="D27" t="s" s="8">
        <v>91</v>
      </c>
      <c r="E27" t="n" s="8">
        <v>1.0</v>
      </c>
      <c r="F27" t="n" s="8">
        <v>3605.0</v>
      </c>
      <c r="G27" t="s" s="8">
        <v>53</v>
      </c>
      <c r="H27" t="s" s="8">
        <v>54</v>
      </c>
      <c r="I27" t="s" s="8">
        <v>94</v>
      </c>
    </row>
    <row r="28" ht="16.0" customHeight="true">
      <c r="A28" t="n" s="7">
        <v>5.5310269E7</v>
      </c>
      <c r="B28" t="s" s="8">
        <v>93</v>
      </c>
      <c r="C28" t="n" s="8">
        <f>IF(false,"120921902", "120921902")</f>
      </c>
      <c r="D28" t="s" s="8">
        <v>95</v>
      </c>
      <c r="E28" t="n" s="8">
        <v>4.0</v>
      </c>
      <c r="F28" t="n" s="8">
        <v>1804.0</v>
      </c>
      <c r="G28" t="s" s="8">
        <v>53</v>
      </c>
      <c r="H28" t="s" s="8">
        <v>54</v>
      </c>
      <c r="I28" t="s" s="8">
        <v>96</v>
      </c>
    </row>
    <row r="29" spans="1:9" s="1" customFormat="1" x14ac:dyDescent="0.2" ht="16.0" customHeight="true">
      <c r="A29" t="n" s="7">
        <v>5.5308003E7</v>
      </c>
      <c r="B29" t="s" s="8">
        <v>93</v>
      </c>
      <c r="C29" t="n" s="8">
        <f>IF(false,"120923128", "120923128")</f>
      </c>
      <c r="D29" t="s" s="8">
        <v>91</v>
      </c>
      <c r="E29" t="n" s="8">
        <v>1.0</v>
      </c>
      <c r="F29" t="n" s="8">
        <v>3666.0</v>
      </c>
      <c r="G29" s="8" t="s">
        <v>53</v>
      </c>
      <c r="H29" t="s" s="8">
        <v>54</v>
      </c>
      <c r="I29" s="8" t="s">
        <v>97</v>
      </c>
    </row>
    <row r="30" ht="16.0" customHeight="true">
      <c r="A30" t="n" s="7">
        <v>5.524912E7</v>
      </c>
      <c r="B30" t="s" s="8">
        <v>93</v>
      </c>
      <c r="C30" t="n" s="8">
        <f>IF(false,"120922763", "120922763")</f>
      </c>
      <c r="D30" t="s" s="8">
        <v>98</v>
      </c>
      <c r="E30" t="n" s="8">
        <v>1.0</v>
      </c>
      <c r="F30" t="n" s="8">
        <v>2999.0</v>
      </c>
      <c r="G30" t="s" s="8">
        <v>53</v>
      </c>
      <c r="H30" t="s" s="8">
        <v>54</v>
      </c>
      <c r="I30" t="s" s="8">
        <v>99</v>
      </c>
    </row>
    <row r="31" ht="16.0" customHeight="true">
      <c r="A31" t="n" s="7">
        <v>5.4930283E7</v>
      </c>
      <c r="B31" t="s" s="8">
        <v>100</v>
      </c>
      <c r="C31" t="n" s="8">
        <f>IF(false,"120922729", "120922729")</f>
      </c>
      <c r="D31" t="s" s="8">
        <v>101</v>
      </c>
      <c r="E31" t="n" s="8">
        <v>1.0</v>
      </c>
      <c r="F31" t="n" s="8">
        <v>308.0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5.5168522E7</v>
      </c>
      <c r="B32" t="s" s="8">
        <v>103</v>
      </c>
      <c r="C32" t="n" s="8">
        <f>IF(false,"003-318", "003-318")</f>
      </c>
      <c r="D32" t="s" s="8">
        <v>76</v>
      </c>
      <c r="E32" t="n" s="8">
        <v>4.0</v>
      </c>
      <c r="F32" t="n" s="8">
        <v>4316.0</v>
      </c>
      <c r="G32" t="s" s="8">
        <v>53</v>
      </c>
      <c r="H32" t="s" s="8">
        <v>54</v>
      </c>
      <c r="I32" t="s" s="8">
        <v>104</v>
      </c>
    </row>
    <row r="33" ht="16.0" customHeight="true">
      <c r="A33" t="n" s="7">
        <v>5.564874E7</v>
      </c>
      <c r="B33" t="s" s="8">
        <v>69</v>
      </c>
      <c r="C33" t="n" s="8">
        <f>IF(false,"120921853", "120921853")</f>
      </c>
      <c r="D33" t="s" s="8">
        <v>105</v>
      </c>
      <c r="E33" t="n" s="8">
        <v>1.0</v>
      </c>
      <c r="F33" t="n" s="8">
        <v>989.0</v>
      </c>
      <c r="G33" t="s" s="8">
        <v>53</v>
      </c>
      <c r="H33" t="s" s="8">
        <v>54</v>
      </c>
      <c r="I33" t="s" s="8">
        <v>106</v>
      </c>
    </row>
    <row r="34" ht="16.0" customHeight="true">
      <c r="A34" t="n" s="7">
        <v>5.582983E7</v>
      </c>
      <c r="B34" t="s" s="8">
        <v>54</v>
      </c>
      <c r="C34" t="n" s="8">
        <f>IF(false,"000-631", "000-631")</f>
      </c>
      <c r="D34" t="s" s="8">
        <v>107</v>
      </c>
      <c r="E34" t="n" s="8">
        <v>1.0</v>
      </c>
      <c r="F34" t="n" s="8">
        <v>457.0</v>
      </c>
      <c r="G34" t="s" s="8">
        <v>53</v>
      </c>
      <c r="H34" t="s" s="8">
        <v>54</v>
      </c>
      <c r="I34" t="s" s="8">
        <v>108</v>
      </c>
    </row>
    <row r="35" ht="16.0" customHeight="true">
      <c r="A35" t="n" s="7">
        <v>5.3834398E7</v>
      </c>
      <c r="B35" t="s" s="8">
        <v>109</v>
      </c>
      <c r="C35" t="n" s="8">
        <f>IF(false,"120922372", "120922372")</f>
      </c>
      <c r="D35" t="s" s="8">
        <v>110</v>
      </c>
      <c r="E35" t="n" s="8">
        <v>1.0</v>
      </c>
      <c r="F35" t="n" s="8">
        <v>1190.0</v>
      </c>
      <c r="G35" t="s" s="8">
        <v>53</v>
      </c>
      <c r="H35" t="s" s="8">
        <v>54</v>
      </c>
      <c r="I35" t="s" s="8">
        <v>111</v>
      </c>
    </row>
    <row r="36" ht="16.0" customHeight="true">
      <c r="A36" t="n" s="7">
        <v>5.5265648E7</v>
      </c>
      <c r="B36" t="s" s="8">
        <v>93</v>
      </c>
      <c r="C36" t="n" s="8">
        <f>IF(false,"2152400391", "2152400391")</f>
      </c>
      <c r="D36" t="s" s="8">
        <v>112</v>
      </c>
      <c r="E36" t="n" s="8">
        <v>1.0</v>
      </c>
      <c r="F36" t="n" s="8">
        <v>533.0</v>
      </c>
      <c r="G36" t="s" s="8">
        <v>53</v>
      </c>
      <c r="H36" t="s" s="8">
        <v>54</v>
      </c>
      <c r="I36" t="s" s="8">
        <v>113</v>
      </c>
    </row>
    <row r="37" ht="16.0" customHeight="true">
      <c r="A37" t="n" s="7">
        <v>5.470159E7</v>
      </c>
      <c r="B37" t="s" s="8">
        <v>114</v>
      </c>
      <c r="C37" t="n" s="8">
        <f>IF(false,"120922769", "120922769")</f>
      </c>
      <c r="D37" t="s" s="8">
        <v>115</v>
      </c>
      <c r="E37" t="n" s="8">
        <v>2.0</v>
      </c>
      <c r="F37" t="n" s="8">
        <v>1398.0</v>
      </c>
      <c r="G37" t="s" s="8">
        <v>53</v>
      </c>
      <c r="H37" t="s" s="8">
        <v>54</v>
      </c>
      <c r="I37" t="s" s="8">
        <v>116</v>
      </c>
    </row>
    <row r="38" ht="16.0" customHeight="true">
      <c r="A38" t="n" s="7">
        <v>5.5027574E7</v>
      </c>
      <c r="B38" t="s" s="8">
        <v>117</v>
      </c>
      <c r="C38" t="n" s="8">
        <f>IF(false,"005-1249", "005-1249")</f>
      </c>
      <c r="D38" t="s" s="8">
        <v>118</v>
      </c>
      <c r="E38" t="n" s="8">
        <v>1.0</v>
      </c>
      <c r="F38" t="n" s="8">
        <v>1689.0</v>
      </c>
      <c r="G38" t="s" s="8">
        <v>53</v>
      </c>
      <c r="H38" t="s" s="8">
        <v>54</v>
      </c>
      <c r="I38" t="s" s="8">
        <v>119</v>
      </c>
    </row>
    <row r="39" ht="16.0" customHeight="true">
      <c r="A39" t="n" s="7">
        <v>5.4291849E7</v>
      </c>
      <c r="B39" t="s" s="8">
        <v>120</v>
      </c>
      <c r="C39" t="n" s="8">
        <f>IF(false,"000-631", "000-631")</f>
      </c>
      <c r="D39" t="s" s="8">
        <v>107</v>
      </c>
      <c r="E39" t="n" s="8">
        <v>1.0</v>
      </c>
      <c r="F39" t="n" s="8">
        <v>479.0</v>
      </c>
      <c r="G39" t="s" s="8">
        <v>53</v>
      </c>
      <c r="H39" t="s" s="8">
        <v>54</v>
      </c>
      <c r="I39" t="s" s="8">
        <v>121</v>
      </c>
    </row>
    <row r="40" ht="16.0" customHeight="true">
      <c r="A40" t="n" s="7">
        <v>5.5370308E7</v>
      </c>
      <c r="B40" t="s" s="8">
        <v>62</v>
      </c>
      <c r="C40" t="n" s="8">
        <f>IF(false,"005-1268", "005-1268")</f>
      </c>
      <c r="D40" t="s" s="8">
        <v>122</v>
      </c>
      <c r="E40" t="n" s="8">
        <v>1.0</v>
      </c>
      <c r="F40" t="n" s="8">
        <v>541.0</v>
      </c>
      <c r="G40" t="s" s="8">
        <v>53</v>
      </c>
      <c r="H40" t="s" s="8">
        <v>54</v>
      </c>
      <c r="I40" t="s" s="8">
        <v>123</v>
      </c>
    </row>
    <row r="41" ht="16.0" customHeight="true">
      <c r="A41" t="n" s="7">
        <v>5.5399071E7</v>
      </c>
      <c r="B41" t="s" s="8">
        <v>62</v>
      </c>
      <c r="C41" t="n" s="8">
        <f>IF(false,"120923164", "120923164")</f>
      </c>
      <c r="D41" t="s" s="8">
        <v>124</v>
      </c>
      <c r="E41" t="n" s="8">
        <v>1.0</v>
      </c>
      <c r="F41" t="n" s="8">
        <v>2329.0</v>
      </c>
      <c r="G41" t="s" s="8">
        <v>53</v>
      </c>
      <c r="H41" t="s" s="8">
        <v>54</v>
      </c>
      <c r="I41" t="s" s="8">
        <v>125</v>
      </c>
    </row>
    <row r="42" ht="16.0" customHeight="true">
      <c r="A42" t="n" s="7">
        <v>5.563246E7</v>
      </c>
      <c r="B42" t="s" s="8">
        <v>51</v>
      </c>
      <c r="C42" t="n" s="8">
        <f>IF(false,"005-1413", "005-1413")</f>
      </c>
      <c r="D42" t="s" s="8">
        <v>126</v>
      </c>
      <c r="E42" t="n" s="8">
        <v>1.0</v>
      </c>
      <c r="F42" t="n" s="8">
        <v>462.0</v>
      </c>
      <c r="G42" t="s" s="8">
        <v>53</v>
      </c>
      <c r="H42" t="s" s="8">
        <v>54</v>
      </c>
      <c r="I42" t="s" s="8">
        <v>127</v>
      </c>
    </row>
    <row r="43" ht="16.0" customHeight="true">
      <c r="A43" t="n" s="7">
        <v>5.5322473E7</v>
      </c>
      <c r="B43" t="s" s="8">
        <v>93</v>
      </c>
      <c r="C43" t="n" s="8">
        <f>IF(false,"120922836", "120922836")</f>
      </c>
      <c r="D43" t="s" s="8">
        <v>128</v>
      </c>
      <c r="E43" t="n" s="8">
        <v>2.0</v>
      </c>
      <c r="F43" t="n" s="8">
        <v>936.0</v>
      </c>
      <c r="G43" t="s" s="8">
        <v>53</v>
      </c>
      <c r="H43" t="s" s="8">
        <v>54</v>
      </c>
      <c r="I43" t="s" s="8">
        <v>129</v>
      </c>
    </row>
    <row r="44" ht="16.0" customHeight="true">
      <c r="A44" t="n" s="7">
        <v>5.5356218E7</v>
      </c>
      <c r="B44" t="s" s="8">
        <v>93</v>
      </c>
      <c r="C44" t="n" s="8">
        <f>IF(false,"120921202", "120921202")</f>
      </c>
      <c r="D44" t="s" s="8">
        <v>130</v>
      </c>
      <c r="E44" t="n" s="8">
        <v>1.0</v>
      </c>
      <c r="F44" t="n" s="8">
        <v>1517.0</v>
      </c>
      <c r="G44" t="s" s="8">
        <v>53</v>
      </c>
      <c r="H44" t="s" s="8">
        <v>54</v>
      </c>
      <c r="I44" t="s" s="8">
        <v>131</v>
      </c>
    </row>
    <row r="45" ht="16.0" customHeight="true">
      <c r="A45" t="n" s="7">
        <v>5.5504016E7</v>
      </c>
      <c r="B45" t="s" s="8">
        <v>62</v>
      </c>
      <c r="C45" t="n" s="8">
        <f>IF(false,"120922892", "120922892")</f>
      </c>
      <c r="D45" t="s" s="8">
        <v>132</v>
      </c>
      <c r="E45" t="n" s="8">
        <v>1.0</v>
      </c>
      <c r="F45" t="n" s="8">
        <v>327.0</v>
      </c>
      <c r="G45" t="s" s="8">
        <v>53</v>
      </c>
      <c r="H45" t="s" s="8">
        <v>54</v>
      </c>
      <c r="I45" t="s" s="8">
        <v>133</v>
      </c>
    </row>
    <row r="46" ht="16.0" customHeight="true">
      <c r="A46" t="n" s="7">
        <v>5.5596446E7</v>
      </c>
      <c r="B46" t="s" s="8">
        <v>51</v>
      </c>
      <c r="C46" t="n" s="8">
        <f>IF(false,"005-1246", "005-1246")</f>
      </c>
      <c r="D46" t="s" s="8">
        <v>88</v>
      </c>
      <c r="E46" t="n" s="8">
        <v>1.0</v>
      </c>
      <c r="F46" t="n" s="8">
        <v>276.0</v>
      </c>
      <c r="G46" t="s" s="8">
        <v>53</v>
      </c>
      <c r="H46" t="s" s="8">
        <v>54</v>
      </c>
      <c r="I46" t="s" s="8">
        <v>134</v>
      </c>
    </row>
    <row r="47" ht="16.0" customHeight="true">
      <c r="A47" t="n" s="7">
        <v>5.5134251E7</v>
      </c>
      <c r="B47" t="s" s="8">
        <v>103</v>
      </c>
      <c r="C47" t="n" s="8">
        <f>IF(false,"005-1080", "005-1080")</f>
      </c>
      <c r="D47" t="s" s="8">
        <v>135</v>
      </c>
      <c r="E47" t="n" s="8">
        <v>3.0</v>
      </c>
      <c r="F47" t="n" s="8">
        <v>2436.0</v>
      </c>
      <c r="G47" t="s" s="8">
        <v>53</v>
      </c>
      <c r="H47" t="s" s="8">
        <v>54</v>
      </c>
      <c r="I47" t="s" s="8">
        <v>136</v>
      </c>
    </row>
    <row r="48" ht="16.0" customHeight="true">
      <c r="A48" t="n" s="7">
        <v>5.5283199E7</v>
      </c>
      <c r="B48" t="s" s="8">
        <v>93</v>
      </c>
      <c r="C48" t="n" s="8">
        <f>IF(false,"120921548", "120921548")</f>
      </c>
      <c r="D48" t="s" s="8">
        <v>137</v>
      </c>
      <c r="E48" t="n" s="8">
        <v>1.0</v>
      </c>
      <c r="F48" t="n" s="8">
        <v>829.0</v>
      </c>
      <c r="G48" t="s" s="8">
        <v>53</v>
      </c>
      <c r="H48" t="s" s="8">
        <v>54</v>
      </c>
      <c r="I48" t="s" s="8">
        <v>138</v>
      </c>
    </row>
    <row r="49" ht="16.0" customHeight="true">
      <c r="A49" t="n" s="7">
        <v>5.5362298E7</v>
      </c>
      <c r="B49" t="s" s="8">
        <v>93</v>
      </c>
      <c r="C49" t="n" s="8">
        <f>IF(false,"120922950", "120922950")</f>
      </c>
      <c r="D49" t="s" s="8">
        <v>139</v>
      </c>
      <c r="E49" t="n" s="8">
        <v>1.0</v>
      </c>
      <c r="F49" t="n" s="8">
        <v>1699.0</v>
      </c>
      <c r="G49" t="s" s="8">
        <v>53</v>
      </c>
      <c r="H49" t="s" s="8">
        <v>54</v>
      </c>
      <c r="I49" t="s" s="8">
        <v>140</v>
      </c>
    </row>
    <row r="50" ht="16.0" customHeight="true">
      <c r="A50" t="n" s="7">
        <v>5.5259015E7</v>
      </c>
      <c r="B50" t="s" s="8">
        <v>93</v>
      </c>
      <c r="C50" t="n" s="8">
        <f>IF(false,"120921202", "120921202")</f>
      </c>
      <c r="D50" t="s" s="8">
        <v>130</v>
      </c>
      <c r="E50" t="n" s="8">
        <v>1.0</v>
      </c>
      <c r="F50" t="n" s="8">
        <v>1520.0</v>
      </c>
      <c r="G50" t="s" s="8">
        <v>53</v>
      </c>
      <c r="H50" t="s" s="8">
        <v>54</v>
      </c>
      <c r="I50" t="s" s="8">
        <v>141</v>
      </c>
    </row>
    <row r="51" ht="16.0" customHeight="true">
      <c r="A51" t="n" s="7">
        <v>5.5443715E7</v>
      </c>
      <c r="B51" t="s" s="8">
        <v>62</v>
      </c>
      <c r="C51" t="n" s="8">
        <f>IF(false,"120921202", "120921202")</f>
      </c>
      <c r="D51" t="s" s="8">
        <v>130</v>
      </c>
      <c r="E51" t="n" s="8">
        <v>1.0</v>
      </c>
      <c r="F51" t="n" s="8">
        <v>1889.0</v>
      </c>
      <c r="G51" t="s" s="8">
        <v>53</v>
      </c>
      <c r="H51" t="s" s="8">
        <v>54</v>
      </c>
      <c r="I51" t="s" s="8">
        <v>142</v>
      </c>
    </row>
    <row r="52" ht="16.0" customHeight="true">
      <c r="A52" t="n" s="7">
        <v>5.5488693E7</v>
      </c>
      <c r="B52" t="s" s="8">
        <v>62</v>
      </c>
      <c r="C52" t="n" s="8">
        <f>IF(false,"003-318", "003-318")</f>
      </c>
      <c r="D52" t="s" s="8">
        <v>76</v>
      </c>
      <c r="E52" t="n" s="8">
        <v>4.0</v>
      </c>
      <c r="F52" t="n" s="8">
        <v>2823.0</v>
      </c>
      <c r="G52" t="s" s="8">
        <v>53</v>
      </c>
      <c r="H52" t="s" s="8">
        <v>54</v>
      </c>
      <c r="I52" t="s" s="8">
        <v>143</v>
      </c>
    </row>
    <row r="53" ht="16.0" customHeight="true">
      <c r="A53" t="n" s="7">
        <v>5.583333E7</v>
      </c>
      <c r="B53" t="s" s="8">
        <v>54</v>
      </c>
      <c r="C53" t="n" s="8">
        <f>IF(false,"120921202", "120921202")</f>
      </c>
      <c r="D53" t="s" s="8">
        <v>130</v>
      </c>
      <c r="E53" t="n" s="8">
        <v>3.0</v>
      </c>
      <c r="F53" t="n" s="8">
        <v>4642.0</v>
      </c>
      <c r="G53" t="s" s="8">
        <v>53</v>
      </c>
      <c r="H53" t="s" s="8">
        <v>144</v>
      </c>
      <c r="I53" t="s" s="8">
        <v>145</v>
      </c>
    </row>
    <row r="54" ht="16.0" customHeight="true">
      <c r="A54" t="n" s="7">
        <v>5.5802582E7</v>
      </c>
      <c r="B54" t="s" s="8">
        <v>54</v>
      </c>
      <c r="C54" t="n" s="8">
        <f>IF(false,"120921202", "120921202")</f>
      </c>
      <c r="D54" t="s" s="8">
        <v>130</v>
      </c>
      <c r="E54" t="n" s="8">
        <v>1.0</v>
      </c>
      <c r="F54" t="n" s="8">
        <v>1889.0</v>
      </c>
      <c r="G54" t="s" s="8">
        <v>53</v>
      </c>
      <c r="H54" t="s" s="8">
        <v>144</v>
      </c>
      <c r="I54" t="s" s="8">
        <v>146</v>
      </c>
    </row>
    <row r="55" ht="16.0" customHeight="true">
      <c r="A55" t="n" s="7">
        <v>5.5779692E7</v>
      </c>
      <c r="B55" t="s" s="8">
        <v>54</v>
      </c>
      <c r="C55" t="n" s="8">
        <f>IF(false,"120922966", "120922966")</f>
      </c>
      <c r="D55" t="s" s="8">
        <v>147</v>
      </c>
      <c r="E55" t="n" s="8">
        <v>1.0</v>
      </c>
      <c r="F55" t="n" s="8">
        <v>228.0</v>
      </c>
      <c r="G55" t="s" s="8">
        <v>53</v>
      </c>
      <c r="H55" t="s" s="8">
        <v>144</v>
      </c>
      <c r="I55" t="s" s="8">
        <v>148</v>
      </c>
    </row>
    <row r="56" ht="16.0" customHeight="true">
      <c r="A56" t="n" s="7">
        <v>5.5775067E7</v>
      </c>
      <c r="B56" t="s" s="8">
        <v>54</v>
      </c>
      <c r="C56" t="n" s="8">
        <f>IF(false,"120922760", "120922760")</f>
      </c>
      <c r="D56" t="s" s="8">
        <v>149</v>
      </c>
      <c r="E56" t="n" s="8">
        <v>1.0</v>
      </c>
      <c r="F56" t="n" s="8">
        <v>1559.0</v>
      </c>
      <c r="G56" t="s" s="8">
        <v>53</v>
      </c>
      <c r="H56" t="s" s="8">
        <v>144</v>
      </c>
      <c r="I56" t="s" s="8">
        <v>150</v>
      </c>
    </row>
    <row r="57" ht="16.0" customHeight="true">
      <c r="A57" t="n" s="7">
        <v>5.5766741E7</v>
      </c>
      <c r="B57" t="s" s="8">
        <v>54</v>
      </c>
      <c r="C57" t="n" s="8">
        <f>IF(false,"120922951", "120922951")</f>
      </c>
      <c r="D57" t="s" s="8">
        <v>151</v>
      </c>
      <c r="E57" t="n" s="8">
        <v>1.0</v>
      </c>
      <c r="F57" t="n" s="8">
        <v>704.0</v>
      </c>
      <c r="G57" t="s" s="8">
        <v>53</v>
      </c>
      <c r="H57" t="s" s="8">
        <v>144</v>
      </c>
      <c r="I57" t="s" s="8">
        <v>152</v>
      </c>
    </row>
    <row r="58" ht="16.0" customHeight="true">
      <c r="A58" t="n" s="7">
        <v>5.583904E7</v>
      </c>
      <c r="B58" t="s" s="8">
        <v>54</v>
      </c>
      <c r="C58" t="n" s="8">
        <f>IF(false,"120921791", "120921791")</f>
      </c>
      <c r="D58" t="s" s="8">
        <v>153</v>
      </c>
      <c r="E58" t="n" s="8">
        <v>2.0</v>
      </c>
      <c r="F58" t="n" s="8">
        <v>2434.0</v>
      </c>
      <c r="G58" t="s" s="8">
        <v>53</v>
      </c>
      <c r="H58" t="s" s="8">
        <v>144</v>
      </c>
      <c r="I58" t="s" s="8">
        <v>154</v>
      </c>
    </row>
    <row r="59" ht="16.0" customHeight="true">
      <c r="A59" t="n" s="7">
        <v>5.5754564E7</v>
      </c>
      <c r="B59" t="s" s="8">
        <v>69</v>
      </c>
      <c r="C59" t="n" s="8">
        <f>IF(false,"120922460", "120922460")</f>
      </c>
      <c r="D59" t="s" s="8">
        <v>155</v>
      </c>
      <c r="E59" t="n" s="8">
        <v>1.0</v>
      </c>
      <c r="F59" t="n" s="8">
        <v>2159.0</v>
      </c>
      <c r="G59" t="s" s="8">
        <v>53</v>
      </c>
      <c r="H59" t="s" s="8">
        <v>144</v>
      </c>
      <c r="I59" t="s" s="8">
        <v>156</v>
      </c>
    </row>
    <row r="60" ht="16.0" customHeight="true">
      <c r="A60" t="n" s="7">
        <v>5.5752124E7</v>
      </c>
      <c r="B60" t="s" s="8">
        <v>69</v>
      </c>
      <c r="C60" t="n" s="8">
        <f>IF(false,"120922092", "120922092")</f>
      </c>
      <c r="D60" t="s" s="8">
        <v>157</v>
      </c>
      <c r="E60" t="n" s="8">
        <v>2.0</v>
      </c>
      <c r="F60" t="n" s="8">
        <v>702.0</v>
      </c>
      <c r="G60" t="s" s="8">
        <v>53</v>
      </c>
      <c r="H60" t="s" s="8">
        <v>144</v>
      </c>
      <c r="I60" t="s" s="8">
        <v>158</v>
      </c>
    </row>
    <row r="61" ht="16.0" customHeight="true">
      <c r="A61" t="n" s="7">
        <v>5.5750424E7</v>
      </c>
      <c r="B61" t="s" s="8">
        <v>69</v>
      </c>
      <c r="C61" t="n" s="8">
        <f>IF(false,"120922092", "120922092")</f>
      </c>
      <c r="D61" t="s" s="8">
        <v>157</v>
      </c>
      <c r="E61" t="n" s="8">
        <v>1.0</v>
      </c>
      <c r="F61" t="n" s="8">
        <v>369.0</v>
      </c>
      <c r="G61" t="s" s="8">
        <v>53</v>
      </c>
      <c r="H61" t="s" s="8">
        <v>144</v>
      </c>
      <c r="I61" t="s" s="8">
        <v>159</v>
      </c>
    </row>
    <row r="62" ht="16.0" customHeight="true">
      <c r="A62" t="n" s="7">
        <v>5.5747929E7</v>
      </c>
      <c r="B62" t="s" s="8">
        <v>69</v>
      </c>
      <c r="C62" t="n" s="8">
        <f>IF(false,"120922460", "120922460")</f>
      </c>
      <c r="D62" t="s" s="8">
        <v>155</v>
      </c>
      <c r="E62" t="n" s="8">
        <v>1.0</v>
      </c>
      <c r="F62" t="n" s="8">
        <v>2094.0</v>
      </c>
      <c r="G62" t="s" s="8">
        <v>53</v>
      </c>
      <c r="H62" t="s" s="8">
        <v>144</v>
      </c>
      <c r="I62" t="s" s="8">
        <v>160</v>
      </c>
    </row>
    <row r="63" ht="16.0" customHeight="true">
      <c r="A63" t="n" s="7">
        <v>5.5747612E7</v>
      </c>
      <c r="B63" t="s" s="8">
        <v>69</v>
      </c>
      <c r="C63" t="n" s="8">
        <f>IF(false,"120923171", "120923171")</f>
      </c>
      <c r="D63" t="s" s="8">
        <v>161</v>
      </c>
      <c r="E63" t="n" s="8">
        <v>1.0</v>
      </c>
      <c r="F63" t="n" s="8">
        <v>4147.0</v>
      </c>
      <c r="G63" t="s" s="8">
        <v>53</v>
      </c>
      <c r="H63" t="s" s="8">
        <v>144</v>
      </c>
      <c r="I63" t="s" s="8">
        <v>162</v>
      </c>
    </row>
    <row r="64" ht="16.0" customHeight="true">
      <c r="A64" t="n" s="7">
        <v>5.5745822E7</v>
      </c>
      <c r="B64" t="s" s="8">
        <v>69</v>
      </c>
      <c r="C64" t="n" s="8">
        <f>IF(false,"120922460", "120922460")</f>
      </c>
      <c r="D64" t="s" s="8">
        <v>155</v>
      </c>
      <c r="E64" t="n" s="8">
        <v>1.0</v>
      </c>
      <c r="F64" t="n" s="8">
        <v>2359.0</v>
      </c>
      <c r="G64" t="s" s="8">
        <v>53</v>
      </c>
      <c r="H64" t="s" s="8">
        <v>144</v>
      </c>
      <c r="I64" t="s" s="8">
        <v>163</v>
      </c>
    </row>
    <row r="65" ht="16.0" customHeight="true">
      <c r="A65" t="n" s="7">
        <v>5.5730997E7</v>
      </c>
      <c r="B65" t="s" s="8">
        <v>69</v>
      </c>
      <c r="C65" t="n" s="8">
        <f>IF(false,"120923161", "120923161")</f>
      </c>
      <c r="D65" t="s" s="8">
        <v>164</v>
      </c>
      <c r="E65" t="n" s="8">
        <v>1.0</v>
      </c>
      <c r="F65" t="n" s="8">
        <v>4999.0</v>
      </c>
      <c r="G65" t="s" s="8">
        <v>53</v>
      </c>
      <c r="H65" t="s" s="8">
        <v>144</v>
      </c>
      <c r="I65" t="s" s="8">
        <v>165</v>
      </c>
    </row>
    <row r="66" ht="16.0" customHeight="true">
      <c r="A66" t="n" s="7">
        <v>5.5729578E7</v>
      </c>
      <c r="B66" t="s" s="8">
        <v>69</v>
      </c>
      <c r="C66" t="n" s="8">
        <f>IF(false,"01-004114", "01-004114")</f>
      </c>
      <c r="D66" t="s" s="8">
        <v>166</v>
      </c>
      <c r="E66" t="n" s="8">
        <v>1.0</v>
      </c>
      <c r="F66" t="n" s="8">
        <v>522.0</v>
      </c>
      <c r="G66" t="s" s="8">
        <v>53</v>
      </c>
      <c r="H66" t="s" s="8">
        <v>144</v>
      </c>
      <c r="I66" t="s" s="8">
        <v>167</v>
      </c>
    </row>
    <row r="67" ht="16.0" customHeight="true">
      <c r="A67" t="n" s="7">
        <v>5.5711097E7</v>
      </c>
      <c r="B67" t="s" s="8">
        <v>69</v>
      </c>
      <c r="C67" t="n" s="8">
        <f>IF(false,"120923167", "120923167")</f>
      </c>
      <c r="D67" t="s" s="8">
        <v>168</v>
      </c>
      <c r="E67" t="n" s="8">
        <v>1.0</v>
      </c>
      <c r="F67" t="n" s="8">
        <v>1227.0</v>
      </c>
      <c r="G67" t="s" s="8">
        <v>53</v>
      </c>
      <c r="H67" t="s" s="8">
        <v>144</v>
      </c>
      <c r="I67" t="s" s="8">
        <v>169</v>
      </c>
    </row>
    <row r="68" ht="16.0" customHeight="true">
      <c r="A68" t="n" s="7">
        <v>5.5845434E7</v>
      </c>
      <c r="B68" t="s" s="8">
        <v>54</v>
      </c>
      <c r="C68" t="n" s="8">
        <f>IF(false,"120922460", "120922460")</f>
      </c>
      <c r="D68" t="s" s="8">
        <v>155</v>
      </c>
      <c r="E68" t="n" s="8">
        <v>1.0</v>
      </c>
      <c r="F68" t="n" s="8">
        <v>2359.0</v>
      </c>
      <c r="G68" t="s" s="8">
        <v>53</v>
      </c>
      <c r="H68" t="s" s="8">
        <v>144</v>
      </c>
      <c r="I68" t="s" s="8">
        <v>170</v>
      </c>
    </row>
    <row r="69" ht="16.0" customHeight="true">
      <c r="A69" t="n" s="7">
        <v>5.570979E7</v>
      </c>
      <c r="B69" t="s" s="8">
        <v>69</v>
      </c>
      <c r="C69" t="n" s="8">
        <f>IF(false,"120922761", "120922761")</f>
      </c>
      <c r="D69" t="s" s="8">
        <v>171</v>
      </c>
      <c r="E69" t="n" s="8">
        <v>1.0</v>
      </c>
      <c r="F69" t="n" s="8">
        <v>2329.0</v>
      </c>
      <c r="G69" t="s" s="8">
        <v>53</v>
      </c>
      <c r="H69" t="s" s="8">
        <v>144</v>
      </c>
      <c r="I69" t="s" s="8">
        <v>172</v>
      </c>
    </row>
    <row r="70" ht="16.0" customHeight="true">
      <c r="A70" t="n" s="7">
        <v>5.5764023E7</v>
      </c>
      <c r="B70" t="s" s="8">
        <v>54</v>
      </c>
      <c r="C70" t="n" s="8">
        <f>IF(false,"01-004114", "01-004114")</f>
      </c>
      <c r="D70" t="s" s="8">
        <v>166</v>
      </c>
      <c r="E70" t="n" s="8">
        <v>1.0</v>
      </c>
      <c r="F70" t="n" s="8">
        <v>776.0</v>
      </c>
      <c r="G70" t="s" s="8">
        <v>53</v>
      </c>
      <c r="H70" t="s" s="8">
        <v>144</v>
      </c>
      <c r="I70" t="s" s="8">
        <v>173</v>
      </c>
    </row>
    <row r="71" ht="16.0" customHeight="true">
      <c r="A71" t="n" s="7">
        <v>5.5863302E7</v>
      </c>
      <c r="B71" t="s" s="8">
        <v>54</v>
      </c>
      <c r="C71" t="n" s="8">
        <f>IF(false,"005-1103", "005-1103")</f>
      </c>
      <c r="D71" t="s" s="8">
        <v>174</v>
      </c>
      <c r="E71" t="n" s="8">
        <v>1.0</v>
      </c>
      <c r="F71" t="n" s="8">
        <v>742.0</v>
      </c>
      <c r="G71" t="s" s="8">
        <v>53</v>
      </c>
      <c r="H71" t="s" s="8">
        <v>144</v>
      </c>
      <c r="I71" t="s" s="8">
        <v>175</v>
      </c>
    </row>
    <row r="72" ht="16.0" customHeight="true">
      <c r="A72" t="n" s="7">
        <v>5.5676979E7</v>
      </c>
      <c r="B72" t="s" s="8">
        <v>69</v>
      </c>
      <c r="C72" t="n" s="8">
        <f>IF(false,"120922952", "120922952")</f>
      </c>
      <c r="D72" t="s" s="8">
        <v>81</v>
      </c>
      <c r="E72" t="n" s="8">
        <v>1.0</v>
      </c>
      <c r="F72" t="n" s="8">
        <v>1649.0</v>
      </c>
      <c r="G72" t="s" s="8">
        <v>53</v>
      </c>
      <c r="H72" t="s" s="8">
        <v>144</v>
      </c>
      <c r="I72" t="s" s="8">
        <v>176</v>
      </c>
    </row>
    <row r="73" ht="16.0" customHeight="true">
      <c r="A73" t="n" s="7">
        <v>5.5642181E7</v>
      </c>
      <c r="B73" t="s" s="8">
        <v>69</v>
      </c>
      <c r="C73" t="n" s="8">
        <f>IF(false,"120922760", "120922760")</f>
      </c>
      <c r="D73" t="s" s="8">
        <v>149</v>
      </c>
      <c r="E73" t="n" s="8">
        <v>2.0</v>
      </c>
      <c r="F73" t="n" s="8">
        <v>2664.0</v>
      </c>
      <c r="G73" t="s" s="8">
        <v>53</v>
      </c>
      <c r="H73" t="s" s="8">
        <v>144</v>
      </c>
      <c r="I73" t="s" s="8">
        <v>177</v>
      </c>
    </row>
    <row r="74" ht="16.0" customHeight="true">
      <c r="A74" t="n" s="7">
        <v>5.5789037E7</v>
      </c>
      <c r="B74" t="s" s="8">
        <v>54</v>
      </c>
      <c r="C74" t="n" s="8">
        <f>IF(false,"120922352", "120922352")</f>
      </c>
      <c r="D74" t="s" s="8">
        <v>178</v>
      </c>
      <c r="E74" t="n" s="8">
        <v>1.0</v>
      </c>
      <c r="F74" t="n" s="8">
        <v>779.0</v>
      </c>
      <c r="G74" t="s" s="8">
        <v>53</v>
      </c>
      <c r="H74" t="s" s="8">
        <v>144</v>
      </c>
      <c r="I74" t="s" s="8">
        <v>179</v>
      </c>
    </row>
    <row r="75" ht="16.0" customHeight="true">
      <c r="A75" t="n" s="7">
        <v>5.5592373E7</v>
      </c>
      <c r="B75" t="s" s="8">
        <v>51</v>
      </c>
      <c r="C75" t="n" s="8">
        <f>IF(false,"005-1413", "005-1413")</f>
      </c>
      <c r="D75" t="s" s="8">
        <v>126</v>
      </c>
      <c r="E75" t="n" s="8">
        <v>1.0</v>
      </c>
      <c r="F75" t="n" s="8">
        <v>462.0</v>
      </c>
      <c r="G75" t="s" s="8">
        <v>53</v>
      </c>
      <c r="H75" t="s" s="8">
        <v>144</v>
      </c>
      <c r="I75" t="s" s="8">
        <v>180</v>
      </c>
    </row>
    <row r="76" ht="16.0" customHeight="true">
      <c r="A76" t="n" s="7">
        <v>5.5736118E7</v>
      </c>
      <c r="B76" t="s" s="8">
        <v>69</v>
      </c>
      <c r="C76" t="n" s="8">
        <f>IF(false,"003-318", "003-318")</f>
      </c>
      <c r="D76" t="s" s="8">
        <v>76</v>
      </c>
      <c r="E76" t="n" s="8">
        <v>3.0</v>
      </c>
      <c r="F76" t="n" s="8">
        <v>3597.0</v>
      </c>
      <c r="G76" t="s" s="8">
        <v>53</v>
      </c>
      <c r="H76" t="s" s="8">
        <v>144</v>
      </c>
      <c r="I76" t="s" s="8">
        <v>181</v>
      </c>
    </row>
    <row r="77" ht="16.0" customHeight="true">
      <c r="A77" t="n" s="7">
        <v>5.5728115E7</v>
      </c>
      <c r="B77" t="s" s="8">
        <v>69</v>
      </c>
      <c r="C77" t="n" s="8">
        <f>IF(false,"120922621", "120922621")</f>
      </c>
      <c r="D77" t="s" s="8">
        <v>182</v>
      </c>
      <c r="E77" t="n" s="8">
        <v>1.0</v>
      </c>
      <c r="F77" t="n" s="8">
        <v>327.0</v>
      </c>
      <c r="G77" t="s" s="8">
        <v>53</v>
      </c>
      <c r="H77" t="s" s="8">
        <v>144</v>
      </c>
      <c r="I77" t="s" s="8">
        <v>183</v>
      </c>
    </row>
    <row r="78" ht="16.0" customHeight="true">
      <c r="A78" t="n" s="7">
        <v>5.5400725E7</v>
      </c>
      <c r="B78" t="s" s="8">
        <v>62</v>
      </c>
      <c r="C78" t="n" s="8">
        <f>IF(false,"120922760", "120922760")</f>
      </c>
      <c r="D78" t="s" s="8">
        <v>149</v>
      </c>
      <c r="E78" t="n" s="8">
        <v>1.0</v>
      </c>
      <c r="F78" t="n" s="8">
        <v>1539.0</v>
      </c>
      <c r="G78" t="s" s="8">
        <v>53</v>
      </c>
      <c r="H78" t="s" s="8">
        <v>144</v>
      </c>
      <c r="I78" t="s" s="8">
        <v>184</v>
      </c>
    </row>
    <row r="79" ht="16.0" customHeight="true">
      <c r="A79" t="n" s="7">
        <v>5.5248828E7</v>
      </c>
      <c r="B79" t="s" s="8">
        <v>93</v>
      </c>
      <c r="C79" t="n" s="8">
        <f>IF(false,"003-318", "003-318")</f>
      </c>
      <c r="D79" t="s" s="8">
        <v>76</v>
      </c>
      <c r="E79" t="n" s="8">
        <v>12.0</v>
      </c>
      <c r="F79" t="n" s="8">
        <v>13380.0</v>
      </c>
      <c r="G79" t="s" s="8">
        <v>53</v>
      </c>
      <c r="H79" t="s" s="8">
        <v>144</v>
      </c>
      <c r="I79" t="s" s="8">
        <v>185</v>
      </c>
    </row>
    <row r="80" ht="16.0" customHeight="true">
      <c r="A80" t="n" s="7">
        <v>5.5246631E7</v>
      </c>
      <c r="B80" t="s" s="8">
        <v>93</v>
      </c>
      <c r="C80" t="n" s="8">
        <f>IF(false,"003-318", "003-318")</f>
      </c>
      <c r="D80" t="s" s="8">
        <v>76</v>
      </c>
      <c r="E80" t="n" s="8">
        <v>12.0</v>
      </c>
      <c r="F80" t="n" s="8">
        <v>13380.0</v>
      </c>
      <c r="G80" t="s" s="8">
        <v>53</v>
      </c>
      <c r="H80" t="s" s="8">
        <v>144</v>
      </c>
      <c r="I80" t="s" s="8">
        <v>186</v>
      </c>
    </row>
    <row r="81" ht="16.0" customHeight="true">
      <c r="A81" t="n" s="7">
        <v>5.5259061E7</v>
      </c>
      <c r="B81" t="s" s="8">
        <v>93</v>
      </c>
      <c r="C81" t="n" s="8">
        <f>IF(false,"003-318", "003-318")</f>
      </c>
      <c r="D81" t="s" s="8">
        <v>76</v>
      </c>
      <c r="E81" t="n" s="8">
        <v>12.0</v>
      </c>
      <c r="F81" t="n" s="8">
        <v>13380.0</v>
      </c>
      <c r="G81" t="s" s="8">
        <v>53</v>
      </c>
      <c r="H81" t="s" s="8">
        <v>144</v>
      </c>
      <c r="I81" t="s" s="8">
        <v>187</v>
      </c>
    </row>
    <row r="82" ht="16.0" customHeight="true">
      <c r="A82" t="n" s="7">
        <v>5.4390567E7</v>
      </c>
      <c r="B82" t="s" s="8">
        <v>188</v>
      </c>
      <c r="C82" t="n" s="8">
        <f>IF(false,"005-1250", "005-1250")</f>
      </c>
      <c r="D82" t="s" s="8">
        <v>65</v>
      </c>
      <c r="E82" t="n" s="8">
        <v>3.0</v>
      </c>
      <c r="F82" t="n" s="8">
        <v>3438.0</v>
      </c>
      <c r="G82" t="s" s="8">
        <v>53</v>
      </c>
      <c r="H82" t="s" s="8">
        <v>144</v>
      </c>
      <c r="I82" t="s" s="8">
        <v>189</v>
      </c>
    </row>
    <row r="83" ht="16.0" customHeight="true">
      <c r="A83" t="n" s="7">
        <v>5.5501355E7</v>
      </c>
      <c r="B83" t="s" s="8">
        <v>62</v>
      </c>
      <c r="C83" t="n" s="8">
        <f>IF(false,"005-1249", "005-1249")</f>
      </c>
      <c r="D83" t="s" s="8">
        <v>118</v>
      </c>
      <c r="E83" t="n" s="8">
        <v>1.0</v>
      </c>
      <c r="F83" t="n" s="8">
        <v>1689.0</v>
      </c>
      <c r="G83" t="s" s="8">
        <v>53</v>
      </c>
      <c r="H83" t="s" s="8">
        <v>144</v>
      </c>
      <c r="I83" t="s" s="8">
        <v>190</v>
      </c>
    </row>
    <row r="84" ht="16.0" customHeight="true">
      <c r="A84" t="n" s="7">
        <v>5.4872845E7</v>
      </c>
      <c r="B84" t="s" s="8">
        <v>191</v>
      </c>
      <c r="C84" t="n" s="8">
        <f>IF(false,"120922533", "120922533")</f>
      </c>
      <c r="D84" t="s" s="8">
        <v>192</v>
      </c>
      <c r="E84" t="n" s="8">
        <v>1.0</v>
      </c>
      <c r="F84" t="n" s="8">
        <v>585.0</v>
      </c>
      <c r="G84" t="s" s="8">
        <v>53</v>
      </c>
      <c r="H84" t="s" s="8">
        <v>144</v>
      </c>
      <c r="I84" t="s" s="8">
        <v>193</v>
      </c>
    </row>
    <row r="85" ht="16.0" customHeight="true">
      <c r="A85" t="n" s="7">
        <v>5.5672301E7</v>
      </c>
      <c r="B85" t="s" s="8">
        <v>69</v>
      </c>
      <c r="C85" t="n" s="8">
        <f>IF(false,"120922460", "120922460")</f>
      </c>
      <c r="D85" t="s" s="8">
        <v>155</v>
      </c>
      <c r="E85" t="n" s="8">
        <v>1.0</v>
      </c>
      <c r="F85" t="n" s="8">
        <v>2359.0</v>
      </c>
      <c r="G85" t="s" s="8">
        <v>53</v>
      </c>
      <c r="H85" t="s" s="8">
        <v>144</v>
      </c>
      <c r="I85" t="s" s="8">
        <v>194</v>
      </c>
    </row>
    <row r="86" ht="16.0" customHeight="true">
      <c r="A86" t="n" s="7">
        <v>5.5696244E7</v>
      </c>
      <c r="B86" t="s" s="8">
        <v>69</v>
      </c>
      <c r="C86" t="n" s="8">
        <f>IF(false,"003-318", "003-318")</f>
      </c>
      <c r="D86" t="s" s="8">
        <v>76</v>
      </c>
      <c r="E86" t="n" s="8">
        <v>1.0</v>
      </c>
      <c r="F86" t="n" s="8">
        <v>1243.0</v>
      </c>
      <c r="G86" t="s" s="8">
        <v>53</v>
      </c>
      <c r="H86" t="s" s="8">
        <v>144</v>
      </c>
      <c r="I86" t="s" s="8">
        <v>195</v>
      </c>
    </row>
    <row r="87" ht="16.0" customHeight="true">
      <c r="A87" t="n" s="7">
        <v>5.5748312E7</v>
      </c>
      <c r="B87" t="s" s="8">
        <v>69</v>
      </c>
      <c r="C87" t="n" s="8">
        <f>IF(false,"120923164", "120923164")</f>
      </c>
      <c r="D87" t="s" s="8">
        <v>124</v>
      </c>
      <c r="E87" t="n" s="8">
        <v>1.0</v>
      </c>
      <c r="F87" t="n" s="8">
        <v>2329.0</v>
      </c>
      <c r="G87" t="s" s="8">
        <v>53</v>
      </c>
      <c r="H87" t="s" s="8">
        <v>144</v>
      </c>
      <c r="I87" t="s" s="8">
        <v>196</v>
      </c>
    </row>
    <row r="88" ht="16.0" customHeight="true">
      <c r="A88" t="n" s="7">
        <v>5.5555765E7</v>
      </c>
      <c r="B88" t="s" s="8">
        <v>51</v>
      </c>
      <c r="C88" t="n" s="8">
        <f>IF(false,"01-004072", "01-004072")</f>
      </c>
      <c r="D88" t="s" s="8">
        <v>197</v>
      </c>
      <c r="E88" t="n" s="8">
        <v>1.0</v>
      </c>
      <c r="F88" t="n" s="8">
        <v>564.0</v>
      </c>
      <c r="G88" t="s" s="8">
        <v>53</v>
      </c>
      <c r="H88" t="s" s="8">
        <v>144</v>
      </c>
      <c r="I88" t="s" s="8">
        <v>198</v>
      </c>
    </row>
    <row r="89" ht="16.0" customHeight="true">
      <c r="A89" t="n" s="7">
        <v>5.5475922E7</v>
      </c>
      <c r="B89" t="s" s="8">
        <v>62</v>
      </c>
      <c r="C89" t="n" s="8">
        <f>IF(false,"005-1250", "005-1250")</f>
      </c>
      <c r="D89" t="s" s="8">
        <v>65</v>
      </c>
      <c r="E89" t="n" s="8">
        <v>1.0</v>
      </c>
      <c r="F89" t="n" s="8">
        <v>1272.0</v>
      </c>
      <c r="G89" t="s" s="8">
        <v>53</v>
      </c>
      <c r="H89" t="s" s="8">
        <v>144</v>
      </c>
      <c r="I89" t="s" s="8">
        <v>199</v>
      </c>
    </row>
    <row r="90" ht="16.0" customHeight="true">
      <c r="A90" t="n" s="7">
        <v>5.565277E7</v>
      </c>
      <c r="B90" t="s" s="8">
        <v>69</v>
      </c>
      <c r="C90" t="n" s="8">
        <f>IF(false,"120921202", "120921202")</f>
      </c>
      <c r="D90" t="s" s="8">
        <v>130</v>
      </c>
      <c r="E90" t="n" s="8">
        <v>1.0</v>
      </c>
      <c r="F90" t="n" s="8">
        <v>1889.0</v>
      </c>
      <c r="G90" t="s" s="8">
        <v>53</v>
      </c>
      <c r="H90" t="s" s="8">
        <v>144</v>
      </c>
      <c r="I90" t="s" s="8">
        <v>200</v>
      </c>
    </row>
    <row r="91" ht="16.0" customHeight="true">
      <c r="A91" t="n" s="7">
        <v>5.5584962E7</v>
      </c>
      <c r="B91" t="s" s="8">
        <v>51</v>
      </c>
      <c r="C91" t="n" s="8">
        <f>IF(false,"005-1413", "005-1413")</f>
      </c>
      <c r="D91" t="s" s="8">
        <v>126</v>
      </c>
      <c r="E91" t="n" s="8">
        <v>1.0</v>
      </c>
      <c r="F91" t="n" s="8">
        <v>462.0</v>
      </c>
      <c r="G91" t="s" s="8">
        <v>53</v>
      </c>
      <c r="H91" t="s" s="8">
        <v>144</v>
      </c>
      <c r="I91" t="s" s="8">
        <v>201</v>
      </c>
    </row>
    <row r="92" ht="16.0" customHeight="true">
      <c r="A92" t="n" s="7">
        <v>5.5480855E7</v>
      </c>
      <c r="B92" t="s" s="8">
        <v>62</v>
      </c>
      <c r="C92" t="n" s="8">
        <f>IF(false,"01-003884", "01-003884")</f>
      </c>
      <c r="D92" t="s" s="8">
        <v>202</v>
      </c>
      <c r="E92" t="n" s="8">
        <v>5.0</v>
      </c>
      <c r="F92" t="n" s="8">
        <v>3555.0</v>
      </c>
      <c r="G92" t="s" s="8">
        <v>53</v>
      </c>
      <c r="H92" t="s" s="8">
        <v>144</v>
      </c>
      <c r="I92" t="s" s="8">
        <v>203</v>
      </c>
    </row>
    <row r="93" ht="16.0" customHeight="true">
      <c r="A93" t="n" s="7">
        <v>5.5484005E7</v>
      </c>
      <c r="B93" t="s" s="8">
        <v>62</v>
      </c>
      <c r="C93" t="n" s="8">
        <f>IF(false,"003-318", "003-318")</f>
      </c>
      <c r="D93" t="s" s="8">
        <v>76</v>
      </c>
      <c r="E93" t="n" s="8">
        <v>4.0</v>
      </c>
      <c r="F93" t="n" s="8">
        <v>3596.0</v>
      </c>
      <c r="G93" t="s" s="8">
        <v>53</v>
      </c>
      <c r="H93" t="s" s="8">
        <v>144</v>
      </c>
      <c r="I93" t="s" s="8">
        <v>204</v>
      </c>
    </row>
    <row r="94" ht="16.0" customHeight="true">
      <c r="A94" t="n" s="7">
        <v>5.5638736E7</v>
      </c>
      <c r="B94" t="s" s="8">
        <v>69</v>
      </c>
      <c r="C94" t="n" s="8">
        <f>IF(false,"01-003884", "01-003884")</f>
      </c>
      <c r="D94" t="s" s="8">
        <v>202</v>
      </c>
      <c r="E94" t="n" s="8">
        <v>1.0</v>
      </c>
      <c r="F94" t="n" s="8">
        <v>949.0</v>
      </c>
      <c r="G94" t="s" s="8">
        <v>53</v>
      </c>
      <c r="H94" t="s" s="8">
        <v>144</v>
      </c>
      <c r="I94" t="s" s="8">
        <v>205</v>
      </c>
    </row>
    <row r="95" ht="16.0" customHeight="true">
      <c r="A95" t="n" s="7">
        <v>5.550226E7</v>
      </c>
      <c r="B95" t="s" s="8">
        <v>62</v>
      </c>
      <c r="C95" t="n" s="8">
        <f>IF(false,"005-1080", "005-1080")</f>
      </c>
      <c r="D95" t="s" s="8">
        <v>135</v>
      </c>
      <c r="E95" t="n" s="8">
        <v>1.0</v>
      </c>
      <c r="F95" t="n" s="8">
        <v>699.0</v>
      </c>
      <c r="G95" t="s" s="8">
        <v>53</v>
      </c>
      <c r="H95" t="s" s="8">
        <v>144</v>
      </c>
      <c r="I95" t="s" s="8">
        <v>206</v>
      </c>
    </row>
    <row r="96" ht="16.0" customHeight="true">
      <c r="A96" t="n" s="7">
        <v>5.5293173E7</v>
      </c>
      <c r="B96" t="s" s="8">
        <v>93</v>
      </c>
      <c r="C96" t="n" s="8">
        <f>IF(false,"120922946", "120922946")</f>
      </c>
      <c r="D96" t="s" s="8">
        <v>207</v>
      </c>
      <c r="E96" t="n" s="8">
        <v>2.0</v>
      </c>
      <c r="F96" t="n" s="8">
        <v>2738.0</v>
      </c>
      <c r="G96" t="s" s="8">
        <v>53</v>
      </c>
      <c r="H96" t="s" s="8">
        <v>144</v>
      </c>
      <c r="I96" t="s" s="8">
        <v>208</v>
      </c>
    </row>
    <row r="97" ht="16.0" customHeight="true">
      <c r="A97" t="n" s="7">
        <v>5.4821844E7</v>
      </c>
      <c r="B97" t="s" s="8">
        <v>191</v>
      </c>
      <c r="C97" t="n" s="8">
        <f>IF(false,"002-931", "002-931")</f>
      </c>
      <c r="D97" t="s" s="8">
        <v>209</v>
      </c>
      <c r="E97" t="n" s="8">
        <v>2.0</v>
      </c>
      <c r="F97" t="n" s="8">
        <v>1044.0</v>
      </c>
      <c r="G97" t="s" s="8">
        <v>53</v>
      </c>
      <c r="H97" t="s" s="8">
        <v>144</v>
      </c>
      <c r="I97" t="s" s="8">
        <v>210</v>
      </c>
    </row>
    <row r="98" ht="16.0" customHeight="true">
      <c r="A98" t="n" s="7">
        <v>5.5890589E7</v>
      </c>
      <c r="B98" t="s" s="8">
        <v>144</v>
      </c>
      <c r="C98" t="n" s="8">
        <f>IF(false,"120922876", "120922876")</f>
      </c>
      <c r="D98" t="s" s="8">
        <v>211</v>
      </c>
      <c r="E98" t="n" s="8">
        <v>1.0</v>
      </c>
      <c r="F98" t="n" s="8">
        <v>2008.0</v>
      </c>
      <c r="G98" t="s" s="8">
        <v>53</v>
      </c>
      <c r="H98" t="s" s="8">
        <v>212</v>
      </c>
      <c r="I98" t="s" s="8">
        <v>213</v>
      </c>
    </row>
    <row r="99" ht="16.0" customHeight="true">
      <c r="A99" t="n" s="7">
        <v>5.5874323E7</v>
      </c>
      <c r="B99" t="s" s="8">
        <v>144</v>
      </c>
      <c r="C99" t="n" s="8">
        <f>IF(false,"005-1412", "005-1412")</f>
      </c>
      <c r="D99" t="s" s="8">
        <v>214</v>
      </c>
      <c r="E99" t="n" s="8">
        <v>1.0</v>
      </c>
      <c r="F99" t="n" s="8">
        <v>461.0</v>
      </c>
      <c r="G99" t="s" s="8">
        <v>53</v>
      </c>
      <c r="H99" t="s" s="8">
        <v>212</v>
      </c>
      <c r="I99" t="s" s="8">
        <v>215</v>
      </c>
    </row>
    <row r="100" ht="16.0" customHeight="true">
      <c r="A100" t="n" s="7">
        <v>5.591688E7</v>
      </c>
      <c r="B100" t="s" s="8">
        <v>144</v>
      </c>
      <c r="C100" t="n" s="8">
        <f>IF(false,"120921900", "120921900")</f>
      </c>
      <c r="D100" t="s" s="8">
        <v>216</v>
      </c>
      <c r="E100" t="n" s="8">
        <v>1.0</v>
      </c>
      <c r="F100" t="n" s="8">
        <v>966.0</v>
      </c>
      <c r="G100" t="s" s="8">
        <v>53</v>
      </c>
      <c r="H100" t="s" s="8">
        <v>212</v>
      </c>
      <c r="I100" t="s" s="8">
        <v>217</v>
      </c>
    </row>
    <row r="101" ht="16.0" customHeight="true">
      <c r="A101" t="n" s="7">
        <v>5.5903009E7</v>
      </c>
      <c r="B101" t="s" s="8">
        <v>144</v>
      </c>
      <c r="C101" t="n" s="8">
        <f>IF(false,"120922891", "120922891")</f>
      </c>
      <c r="D101" t="s" s="8">
        <v>218</v>
      </c>
      <c r="E101" t="n" s="8">
        <v>1.0</v>
      </c>
      <c r="F101" t="n" s="8">
        <v>439.0</v>
      </c>
      <c r="G101" t="s" s="8">
        <v>53</v>
      </c>
      <c r="H101" t="s" s="8">
        <v>212</v>
      </c>
      <c r="I101" t="s" s="8">
        <v>219</v>
      </c>
    </row>
    <row r="102" ht="16.0" customHeight="true">
      <c r="A102" t="n" s="7">
        <v>5.5871958E7</v>
      </c>
      <c r="B102" t="s" s="8">
        <v>54</v>
      </c>
      <c r="C102" t="n" s="8">
        <f>IF(false,"120921202", "120921202")</f>
      </c>
      <c r="D102" t="s" s="8">
        <v>130</v>
      </c>
      <c r="E102" t="n" s="8">
        <v>1.0</v>
      </c>
      <c r="F102" t="n" s="8">
        <v>1889.0</v>
      </c>
      <c r="G102" t="s" s="8">
        <v>53</v>
      </c>
      <c r="H102" t="s" s="8">
        <v>212</v>
      </c>
      <c r="I102" t="s" s="8">
        <v>220</v>
      </c>
    </row>
    <row r="103" ht="16.0" customHeight="true">
      <c r="A103" t="n" s="7">
        <v>5.5746725E7</v>
      </c>
      <c r="B103" t="s" s="8">
        <v>69</v>
      </c>
      <c r="C103" t="n" s="8">
        <f>IF(false,"005-1111", "005-1111")</f>
      </c>
      <c r="D103" t="s" s="8">
        <v>221</v>
      </c>
      <c r="E103" t="n" s="8">
        <v>3.0</v>
      </c>
      <c r="F103" t="n" s="8">
        <v>3817.0</v>
      </c>
      <c r="G103" t="s" s="8">
        <v>53</v>
      </c>
      <c r="H103" t="s" s="8">
        <v>212</v>
      </c>
      <c r="I103" t="s" s="8">
        <v>222</v>
      </c>
    </row>
    <row r="104" ht="16.0" customHeight="true">
      <c r="A104" t="n" s="7">
        <v>5.5893836E7</v>
      </c>
      <c r="B104" t="s" s="8">
        <v>144</v>
      </c>
      <c r="C104" t="n" s="8">
        <f>IF(false,"120922874", "120922874")</f>
      </c>
      <c r="D104" t="s" s="8">
        <v>223</v>
      </c>
      <c r="E104" t="n" s="8">
        <v>1.0</v>
      </c>
      <c r="F104" t="n" s="8">
        <v>2429.0</v>
      </c>
      <c r="G104" t="s" s="8">
        <v>53</v>
      </c>
      <c r="H104" t="s" s="8">
        <v>212</v>
      </c>
      <c r="I104" t="s" s="8">
        <v>224</v>
      </c>
    </row>
    <row r="105" ht="16.0" customHeight="true">
      <c r="A105" t="n" s="7">
        <v>5.586629E7</v>
      </c>
      <c r="B105" t="s" s="8">
        <v>54</v>
      </c>
      <c r="C105" t="n" s="8">
        <f>IF(false,"120922950", "120922950")</f>
      </c>
      <c r="D105" t="s" s="8">
        <v>139</v>
      </c>
      <c r="E105" t="n" s="8">
        <v>1.0</v>
      </c>
      <c r="F105" t="n" s="8">
        <v>313.0</v>
      </c>
      <c r="G105" t="s" s="8">
        <v>53</v>
      </c>
      <c r="H105" t="s" s="8">
        <v>212</v>
      </c>
      <c r="I105" t="s" s="8">
        <v>225</v>
      </c>
    </row>
    <row r="106" ht="16.0" customHeight="true">
      <c r="A106" t="n" s="7">
        <v>5.578077E7</v>
      </c>
      <c r="B106" t="s" s="8">
        <v>54</v>
      </c>
      <c r="C106" t="n" s="8">
        <f>IF(false,"120922353", "120922353")</f>
      </c>
      <c r="D106" t="s" s="8">
        <v>226</v>
      </c>
      <c r="E106" t="n" s="8">
        <v>1.0</v>
      </c>
      <c r="F106" t="n" s="8">
        <v>749.0</v>
      </c>
      <c r="G106" t="s" s="8">
        <v>53</v>
      </c>
      <c r="H106" t="s" s="8">
        <v>212</v>
      </c>
      <c r="I106" t="s" s="8">
        <v>227</v>
      </c>
    </row>
    <row r="107" ht="16.0" customHeight="true">
      <c r="A107" t="n" s="7">
        <v>5.5866309E7</v>
      </c>
      <c r="B107" t="s" s="8">
        <v>54</v>
      </c>
      <c r="C107" t="n" s="8">
        <f>IF(false,"120922456", "120922456")</f>
      </c>
      <c r="D107" t="s" s="8">
        <v>228</v>
      </c>
      <c r="E107" t="n" s="8">
        <v>1.0</v>
      </c>
      <c r="F107" t="n" s="8">
        <v>929.0</v>
      </c>
      <c r="G107" t="s" s="8">
        <v>53</v>
      </c>
      <c r="H107" t="s" s="8">
        <v>212</v>
      </c>
      <c r="I107" t="s" s="8">
        <v>229</v>
      </c>
    </row>
    <row r="108" ht="16.0" customHeight="true">
      <c r="A108" t="n" s="7">
        <v>5.5675098E7</v>
      </c>
      <c r="B108" t="s" s="8">
        <v>69</v>
      </c>
      <c r="C108" t="n" s="8">
        <f>IF(false,"01-004114", "01-004114")</f>
      </c>
      <c r="D108" t="s" s="8">
        <v>166</v>
      </c>
      <c r="E108" t="n" s="8">
        <v>1.0</v>
      </c>
      <c r="F108" t="n" s="8">
        <v>619.0</v>
      </c>
      <c r="G108" t="s" s="8">
        <v>53</v>
      </c>
      <c r="H108" t="s" s="8">
        <v>212</v>
      </c>
      <c r="I108" t="s" s="8">
        <v>230</v>
      </c>
    </row>
    <row r="109" ht="16.0" customHeight="true">
      <c r="A109" t="n" s="7">
        <v>5.5520743E7</v>
      </c>
      <c r="B109" t="s" s="8">
        <v>51</v>
      </c>
      <c r="C109" t="n" s="8">
        <f>IF(false,"120921747", "120921747")</f>
      </c>
      <c r="D109" t="s" s="8">
        <v>231</v>
      </c>
      <c r="E109" t="n" s="8">
        <v>1.0</v>
      </c>
      <c r="F109" t="n" s="8">
        <v>793.0</v>
      </c>
      <c r="G109" t="s" s="8">
        <v>53</v>
      </c>
      <c r="H109" t="s" s="8">
        <v>212</v>
      </c>
      <c r="I109" t="s" s="8">
        <v>232</v>
      </c>
    </row>
    <row r="110" ht="16.0" customHeight="true">
      <c r="A110" t="n" s="7">
        <v>5.5941071E7</v>
      </c>
      <c r="B110" t="s" s="8">
        <v>144</v>
      </c>
      <c r="C110" t="n" s="8">
        <f>IF(false,"120922761", "120922761")</f>
      </c>
      <c r="D110" t="s" s="8">
        <v>171</v>
      </c>
      <c r="E110" t="n" s="8">
        <v>1.0</v>
      </c>
      <c r="F110" t="n" s="8">
        <v>1977.0</v>
      </c>
      <c r="G110" t="s" s="8">
        <v>53</v>
      </c>
      <c r="H110" t="s" s="8">
        <v>212</v>
      </c>
      <c r="I110" t="s" s="8">
        <v>233</v>
      </c>
    </row>
    <row r="111" ht="16.0" customHeight="true">
      <c r="A111" t="n" s="7">
        <v>5.5797768E7</v>
      </c>
      <c r="B111" t="s" s="8">
        <v>54</v>
      </c>
      <c r="C111" t="n" s="8">
        <f>IF(false,"120922598", "120922598")</f>
      </c>
      <c r="D111" t="s" s="8">
        <v>234</v>
      </c>
      <c r="E111" t="n" s="8">
        <v>2.0</v>
      </c>
      <c r="F111" t="n" s="8">
        <v>1520.0</v>
      </c>
      <c r="G111" t="s" s="8">
        <v>53</v>
      </c>
      <c r="H111" t="s" s="8">
        <v>212</v>
      </c>
      <c r="I111" t="s" s="8">
        <v>235</v>
      </c>
    </row>
    <row r="112" ht="16.0" customHeight="true">
      <c r="A112" t="n" s="7">
        <v>5.5719928E7</v>
      </c>
      <c r="B112" t="s" s="8">
        <v>69</v>
      </c>
      <c r="C112" t="n" s="8">
        <f>IF(false,"005-1080", "005-1080")</f>
      </c>
      <c r="D112" t="s" s="8">
        <v>135</v>
      </c>
      <c r="E112" t="n" s="8">
        <v>1.0</v>
      </c>
      <c r="F112" t="n" s="8">
        <v>939.0</v>
      </c>
      <c r="G112" t="s" s="8">
        <v>53</v>
      </c>
      <c r="H112" t="s" s="8">
        <v>212</v>
      </c>
      <c r="I112" t="s" s="8">
        <v>236</v>
      </c>
    </row>
    <row r="113" ht="16.0" customHeight="true">
      <c r="A113" t="n" s="7">
        <v>5.5710848E7</v>
      </c>
      <c r="B113" t="s" s="8">
        <v>69</v>
      </c>
      <c r="C113" t="n" s="8">
        <f>IF(false,"120922872", "120922872")</f>
      </c>
      <c r="D113" t="s" s="8">
        <v>237</v>
      </c>
      <c r="E113" t="n" s="8">
        <v>1.0</v>
      </c>
      <c r="F113" t="n" s="8">
        <v>3996.0</v>
      </c>
      <c r="G113" t="s" s="8">
        <v>53</v>
      </c>
      <c r="H113" t="s" s="8">
        <v>212</v>
      </c>
      <c r="I113" t="s" s="8">
        <v>238</v>
      </c>
    </row>
    <row r="114" ht="16.0" customHeight="true">
      <c r="A114" t="n" s="7">
        <v>5.5961527E7</v>
      </c>
      <c r="B114" t="s" s="8">
        <v>144</v>
      </c>
      <c r="C114" t="n" s="8">
        <f>IF(false,"120921408", "120921408")</f>
      </c>
      <c r="D114" t="s" s="8">
        <v>60</v>
      </c>
      <c r="E114" t="n" s="8">
        <v>1.0</v>
      </c>
      <c r="F114" t="n" s="8">
        <v>811.0</v>
      </c>
      <c r="G114" t="s" s="8">
        <v>53</v>
      </c>
      <c r="H114" t="s" s="8">
        <v>212</v>
      </c>
      <c r="I114" t="s" s="8">
        <v>239</v>
      </c>
    </row>
    <row r="115" ht="16.0" customHeight="true">
      <c r="A115" t="n" s="7">
        <v>5.5916789E7</v>
      </c>
      <c r="B115" t="s" s="8">
        <v>144</v>
      </c>
      <c r="C115" t="n" s="8">
        <f>IF(false,"005-1119", "005-1119")</f>
      </c>
      <c r="D115" t="s" s="8">
        <v>240</v>
      </c>
      <c r="E115" t="n" s="8">
        <v>1.0</v>
      </c>
      <c r="F115" t="n" s="8">
        <v>1689.0</v>
      </c>
      <c r="G115" t="s" s="8">
        <v>53</v>
      </c>
      <c r="H115" t="s" s="8">
        <v>212</v>
      </c>
      <c r="I115" t="s" s="8">
        <v>241</v>
      </c>
    </row>
    <row r="116" ht="16.0" customHeight="true">
      <c r="A116" t="n" s="7">
        <v>5.5977124E7</v>
      </c>
      <c r="B116" t="s" s="8">
        <v>144</v>
      </c>
      <c r="C116" t="n" s="8">
        <f>IF(false,"120922950", "120922950")</f>
      </c>
      <c r="D116" t="s" s="8">
        <v>139</v>
      </c>
      <c r="E116" t="n" s="8">
        <v>1.0</v>
      </c>
      <c r="F116" t="n" s="8">
        <v>1576.0</v>
      </c>
      <c r="G116" t="s" s="8">
        <v>53</v>
      </c>
      <c r="H116" t="s" s="8">
        <v>212</v>
      </c>
      <c r="I116" t="s" s="8">
        <v>242</v>
      </c>
    </row>
    <row r="117" ht="16.0" customHeight="true">
      <c r="A117" t="n" s="7">
        <v>5.5922075E7</v>
      </c>
      <c r="B117" t="s" s="8">
        <v>144</v>
      </c>
      <c r="C117" t="n" s="8">
        <f>IF(false,"005-1412", "005-1412")</f>
      </c>
      <c r="D117" t="s" s="8">
        <v>214</v>
      </c>
      <c r="E117" t="n" s="8">
        <v>1.0</v>
      </c>
      <c r="F117" t="n" s="8">
        <v>497.0</v>
      </c>
      <c r="G117" t="s" s="8">
        <v>53</v>
      </c>
      <c r="H117" t="s" s="8">
        <v>212</v>
      </c>
      <c r="I117" t="s" s="8">
        <v>243</v>
      </c>
    </row>
    <row r="118" ht="16.0" customHeight="true">
      <c r="A118" t="n" s="7">
        <v>5.5715913E7</v>
      </c>
      <c r="B118" t="s" s="8">
        <v>69</v>
      </c>
      <c r="C118" t="n" s="8">
        <f>IF(false,"120921957", "120921957")</f>
      </c>
      <c r="D118" t="s" s="8">
        <v>244</v>
      </c>
      <c r="E118" t="n" s="8">
        <v>1.0</v>
      </c>
      <c r="F118" t="n" s="8">
        <v>1039.0</v>
      </c>
      <c r="G118" t="s" s="8">
        <v>53</v>
      </c>
      <c r="H118" t="s" s="8">
        <v>212</v>
      </c>
      <c r="I118" t="s" s="8">
        <v>245</v>
      </c>
    </row>
    <row r="119" ht="16.0" customHeight="true">
      <c r="A119" t="n" s="7">
        <v>5.5880467E7</v>
      </c>
      <c r="B119" t="s" s="8">
        <v>144</v>
      </c>
      <c r="C119" t="n" s="8">
        <f>IF(false,"120922092", "120922092")</f>
      </c>
      <c r="D119" t="s" s="8">
        <v>157</v>
      </c>
      <c r="E119" t="n" s="8">
        <v>4.0</v>
      </c>
      <c r="F119" t="n" s="8">
        <v>1476.0</v>
      </c>
      <c r="G119" t="s" s="8">
        <v>53</v>
      </c>
      <c r="H119" t="s" s="8">
        <v>212</v>
      </c>
      <c r="I119" t="s" s="8">
        <v>246</v>
      </c>
    </row>
    <row r="120" ht="16.0" customHeight="true">
      <c r="A120" t="n" s="7">
        <v>5.5970657E7</v>
      </c>
      <c r="B120" t="s" s="8">
        <v>144</v>
      </c>
      <c r="C120" t="n" s="8">
        <f>IF(false,"120923168", "120923168")</f>
      </c>
      <c r="D120" t="s" s="8">
        <v>247</v>
      </c>
      <c r="E120" t="n" s="8">
        <v>1.0</v>
      </c>
      <c r="F120" t="n" s="8">
        <v>2299.0</v>
      </c>
      <c r="G120" t="s" s="8">
        <v>53</v>
      </c>
      <c r="H120" t="s" s="8">
        <v>212</v>
      </c>
      <c r="I120" t="s" s="8">
        <v>248</v>
      </c>
    </row>
    <row r="121" ht="16.0" customHeight="true">
      <c r="A121" t="n" s="7">
        <v>5.5965418E7</v>
      </c>
      <c r="B121" t="s" s="8">
        <v>144</v>
      </c>
      <c r="C121" t="n" s="8">
        <f>IF(false,"120922950", "120922950")</f>
      </c>
      <c r="D121" t="s" s="8">
        <v>139</v>
      </c>
      <c r="E121" t="n" s="8">
        <v>1.0</v>
      </c>
      <c r="F121" t="n" s="8">
        <v>1659.0</v>
      </c>
      <c r="G121" t="s" s="8">
        <v>53</v>
      </c>
      <c r="H121" t="s" s="8">
        <v>212</v>
      </c>
      <c r="I121" t="s" s="8">
        <v>249</v>
      </c>
    </row>
    <row r="122" ht="16.0" customHeight="true">
      <c r="A122" t="n" s="7">
        <v>5.5736683E7</v>
      </c>
      <c r="B122" t="s" s="8">
        <v>69</v>
      </c>
      <c r="C122" t="n" s="8">
        <f>IF(false,"120921547", "120921547")</f>
      </c>
      <c r="D122" t="s" s="8">
        <v>250</v>
      </c>
      <c r="E122" t="n" s="8">
        <v>1.0</v>
      </c>
      <c r="F122" t="n" s="8">
        <v>829.0</v>
      </c>
      <c r="G122" t="s" s="8">
        <v>53</v>
      </c>
      <c r="H122" t="s" s="8">
        <v>212</v>
      </c>
      <c r="I122" t="s" s="8">
        <v>251</v>
      </c>
    </row>
    <row r="123" ht="16.0" customHeight="true">
      <c r="A123" t="n" s="7">
        <v>5.5762227E7</v>
      </c>
      <c r="B123" t="s" s="8">
        <v>54</v>
      </c>
      <c r="C123" t="n" s="8">
        <f>IF(false,"120922942", "120922942")</f>
      </c>
      <c r="D123" t="s" s="8">
        <v>252</v>
      </c>
      <c r="E123" t="n" s="8">
        <v>1.0</v>
      </c>
      <c r="F123" t="n" s="8">
        <v>2399.0</v>
      </c>
      <c r="G123" t="s" s="8">
        <v>53</v>
      </c>
      <c r="H123" t="s" s="8">
        <v>212</v>
      </c>
      <c r="I123" t="s" s="8">
        <v>253</v>
      </c>
    </row>
    <row r="124" ht="16.0" customHeight="true">
      <c r="A124" t="n" s="7">
        <v>5.5165823E7</v>
      </c>
      <c r="B124" t="s" s="8">
        <v>103</v>
      </c>
      <c r="C124" t="n" s="8">
        <f>IF(false,"120922997", "120922997")</f>
      </c>
      <c r="D124" t="s" s="8">
        <v>254</v>
      </c>
      <c r="E124" t="n" s="8">
        <v>1.0</v>
      </c>
      <c r="F124" t="n" s="8">
        <v>315.0</v>
      </c>
      <c r="G124" t="s" s="8">
        <v>53</v>
      </c>
      <c r="H124" t="s" s="8">
        <v>212</v>
      </c>
      <c r="I124" t="s" s="8">
        <v>255</v>
      </c>
    </row>
    <row r="125" ht="16.0" customHeight="true">
      <c r="A125" t="n" s="7">
        <v>5.5856895E7</v>
      </c>
      <c r="B125" t="s" s="8">
        <v>54</v>
      </c>
      <c r="C125" t="n" s="8">
        <f>IF(false,"120923124", "120923124")</f>
      </c>
      <c r="D125" t="s" s="8">
        <v>256</v>
      </c>
      <c r="E125" t="n" s="8">
        <v>1.0</v>
      </c>
      <c r="F125" t="n" s="8">
        <v>4442.0</v>
      </c>
      <c r="G125" t="s" s="8">
        <v>53</v>
      </c>
      <c r="H125" t="s" s="8">
        <v>212</v>
      </c>
      <c r="I125" t="s" s="8">
        <v>257</v>
      </c>
    </row>
    <row r="126" ht="16.0" customHeight="true">
      <c r="A126" t="n" s="7">
        <v>5.5841304E7</v>
      </c>
      <c r="B126" t="s" s="8">
        <v>54</v>
      </c>
      <c r="C126" t="n" s="8">
        <f>IF(false,"120922943", "120922943")</f>
      </c>
      <c r="D126" t="s" s="8">
        <v>258</v>
      </c>
      <c r="E126" t="n" s="8">
        <v>1.0</v>
      </c>
      <c r="F126" t="n" s="8">
        <v>2490.0</v>
      </c>
      <c r="G126" t="s" s="8">
        <v>53</v>
      </c>
      <c r="H126" t="s" s="8">
        <v>212</v>
      </c>
      <c r="I126" t="s" s="8">
        <v>259</v>
      </c>
    </row>
    <row r="127" ht="16.0" customHeight="true">
      <c r="A127" t="n" s="7">
        <v>5.5892769E7</v>
      </c>
      <c r="B127" t="s" s="8">
        <v>144</v>
      </c>
      <c r="C127" t="n" s="8">
        <f>IF(false,"005-1412", "005-1412")</f>
      </c>
      <c r="D127" t="s" s="8">
        <v>214</v>
      </c>
      <c r="E127" t="n" s="8">
        <v>1.0</v>
      </c>
      <c r="F127" t="n" s="8">
        <v>543.0</v>
      </c>
      <c r="G127" t="s" s="8">
        <v>53</v>
      </c>
      <c r="H127" t="s" s="8">
        <v>212</v>
      </c>
      <c r="I127" t="s" s="8">
        <v>260</v>
      </c>
    </row>
    <row r="128" ht="16.0" customHeight="true">
      <c r="A128" t="n" s="7">
        <v>5.586137E7</v>
      </c>
      <c r="B128" t="s" s="8">
        <v>54</v>
      </c>
      <c r="C128" t="n" s="8">
        <f>IF(false,"120921853", "120921853")</f>
      </c>
      <c r="D128" t="s" s="8">
        <v>105</v>
      </c>
      <c r="E128" t="n" s="8">
        <v>1.0</v>
      </c>
      <c r="F128" t="n" s="8">
        <v>969.0</v>
      </c>
      <c r="G128" t="s" s="8">
        <v>53</v>
      </c>
      <c r="H128" t="s" s="8">
        <v>212</v>
      </c>
      <c r="I128" t="s" s="8">
        <v>261</v>
      </c>
    </row>
    <row r="129" ht="16.0" customHeight="true">
      <c r="A129" t="n" s="7">
        <v>5.5873698E7</v>
      </c>
      <c r="B129" t="s" s="8">
        <v>144</v>
      </c>
      <c r="C129" t="n" s="8">
        <f>IF(false,"005-1380", "005-1380")</f>
      </c>
      <c r="D129" t="s" s="8">
        <v>262</v>
      </c>
      <c r="E129" t="n" s="8">
        <v>1.0</v>
      </c>
      <c r="F129" t="n" s="8">
        <v>772.0</v>
      </c>
      <c r="G129" t="s" s="8">
        <v>53</v>
      </c>
      <c r="H129" t="s" s="8">
        <v>212</v>
      </c>
      <c r="I129" t="s" s="8">
        <v>263</v>
      </c>
    </row>
    <row r="130" ht="16.0" customHeight="true">
      <c r="A130" t="n" s="7">
        <v>5.5854883E7</v>
      </c>
      <c r="B130" t="s" s="8">
        <v>54</v>
      </c>
      <c r="C130" t="n" s="8">
        <f>IF(false,"120923043", "120923043")</f>
      </c>
      <c r="D130" t="s" s="8">
        <v>264</v>
      </c>
      <c r="E130" t="n" s="8">
        <v>1.0</v>
      </c>
      <c r="F130" t="n" s="8">
        <v>642.0</v>
      </c>
      <c r="G130" t="s" s="8">
        <v>53</v>
      </c>
      <c r="H130" t="s" s="8">
        <v>212</v>
      </c>
      <c r="I130" t="s" s="8">
        <v>265</v>
      </c>
    </row>
    <row r="131" ht="16.0" customHeight="true">
      <c r="A131" t="n" s="7">
        <v>5.5840451E7</v>
      </c>
      <c r="B131" t="s" s="8">
        <v>54</v>
      </c>
      <c r="C131" t="n" s="8">
        <f>IF(false,"120922194", "120922194")</f>
      </c>
      <c r="D131" t="s" s="8">
        <v>266</v>
      </c>
      <c r="E131" t="n" s="8">
        <v>1.0</v>
      </c>
      <c r="F131" t="n" s="8">
        <v>929.0</v>
      </c>
      <c r="G131" t="s" s="8">
        <v>53</v>
      </c>
      <c r="H131" t="s" s="8">
        <v>212</v>
      </c>
      <c r="I131" t="s" s="8">
        <v>267</v>
      </c>
    </row>
    <row r="132" ht="16.0" customHeight="true">
      <c r="A132" t="n" s="7">
        <v>5.5888671E7</v>
      </c>
      <c r="B132" t="s" s="8">
        <v>144</v>
      </c>
      <c r="C132" t="n" s="8">
        <f>IF(false,"120922354", "120922354")</f>
      </c>
      <c r="D132" t="s" s="8">
        <v>268</v>
      </c>
      <c r="E132" t="n" s="8">
        <v>2.0</v>
      </c>
      <c r="F132" t="n" s="8">
        <v>1538.0</v>
      </c>
      <c r="G132" t="s" s="8">
        <v>53</v>
      </c>
      <c r="H132" t="s" s="8">
        <v>212</v>
      </c>
      <c r="I132" t="s" s="8">
        <v>269</v>
      </c>
    </row>
    <row r="133" ht="16.0" customHeight="true">
      <c r="A133" t="n" s="7">
        <v>5.5857145E7</v>
      </c>
      <c r="B133" t="s" s="8">
        <v>54</v>
      </c>
      <c r="C133" t="n" s="8">
        <f>IF(false,"120922942", "120922942")</f>
      </c>
      <c r="D133" t="s" s="8">
        <v>252</v>
      </c>
      <c r="E133" t="n" s="8">
        <v>1.0</v>
      </c>
      <c r="F133" t="n" s="8">
        <v>2399.0</v>
      </c>
      <c r="G133" t="s" s="8">
        <v>53</v>
      </c>
      <c r="H133" t="s" s="8">
        <v>212</v>
      </c>
      <c r="I133" t="s" s="8">
        <v>270</v>
      </c>
    </row>
    <row r="134" ht="16.0" customHeight="true">
      <c r="A134" t="n" s="7">
        <v>5.5694281E7</v>
      </c>
      <c r="B134" t="s" s="8">
        <v>69</v>
      </c>
      <c r="C134" t="n" s="8">
        <f>IF(false,"003-315", "003-315")</f>
      </c>
      <c r="D134" t="s" s="8">
        <v>86</v>
      </c>
      <c r="E134" t="n" s="8">
        <v>1.0</v>
      </c>
      <c r="F134" t="n" s="8">
        <v>1389.0</v>
      </c>
      <c r="G134" t="s" s="8">
        <v>53</v>
      </c>
      <c r="H134" t="s" s="8">
        <v>212</v>
      </c>
      <c r="I134" t="s" s="8">
        <v>271</v>
      </c>
    </row>
    <row r="135" ht="16.0" customHeight="true">
      <c r="A135" t="n" s="7">
        <v>5.5199884E7</v>
      </c>
      <c r="B135" t="s" s="8">
        <v>103</v>
      </c>
      <c r="C135" t="n" s="8">
        <f>IF(false,"120922981", "120922981")</f>
      </c>
      <c r="D135" t="s" s="8">
        <v>272</v>
      </c>
      <c r="E135" t="n" s="8">
        <v>1.0</v>
      </c>
      <c r="F135" t="n" s="8">
        <v>2329.0</v>
      </c>
      <c r="G135" t="s" s="8">
        <v>53</v>
      </c>
      <c r="H135" t="s" s="8">
        <v>212</v>
      </c>
      <c r="I135" t="s" s="8">
        <v>273</v>
      </c>
    </row>
    <row r="136" ht="16.0" customHeight="true">
      <c r="A136" t="n" s="7">
        <v>5.5716865E7</v>
      </c>
      <c r="B136" t="s" s="8">
        <v>69</v>
      </c>
      <c r="C136" t="n" s="8">
        <f>IF(false,"120921202", "120921202")</f>
      </c>
      <c r="D136" t="s" s="8">
        <v>130</v>
      </c>
      <c r="E136" t="n" s="8">
        <v>1.0</v>
      </c>
      <c r="F136" t="n" s="8">
        <v>1889.0</v>
      </c>
      <c r="G136" t="s" s="8">
        <v>53</v>
      </c>
      <c r="H136" t="s" s="8">
        <v>212</v>
      </c>
      <c r="I136" t="s" s="8">
        <v>274</v>
      </c>
    </row>
    <row r="137" ht="16.0" customHeight="true">
      <c r="A137" t="n" s="7">
        <v>5.5908754E7</v>
      </c>
      <c r="B137" t="s" s="8">
        <v>144</v>
      </c>
      <c r="C137" t="n" s="8">
        <f>IF(false,"01-003884", "01-003884")</f>
      </c>
      <c r="D137" t="s" s="8">
        <v>202</v>
      </c>
      <c r="E137" t="n" s="8">
        <v>1.0</v>
      </c>
      <c r="F137" t="n" s="8">
        <v>979.0</v>
      </c>
      <c r="G137" t="s" s="8">
        <v>53</v>
      </c>
      <c r="H137" t="s" s="8">
        <v>50</v>
      </c>
      <c r="I137" t="s" s="8">
        <v>275</v>
      </c>
    </row>
    <row r="138" ht="16.0" customHeight="true">
      <c r="A138" t="n" s="7">
        <v>5.5868593E7</v>
      </c>
      <c r="B138" t="s" s="8">
        <v>54</v>
      </c>
      <c r="C138" t="n" s="8">
        <f>IF(false,"005-1413", "005-1413")</f>
      </c>
      <c r="D138" t="s" s="8">
        <v>126</v>
      </c>
      <c r="E138" t="n" s="8">
        <v>1.0</v>
      </c>
      <c r="F138" t="n" s="8">
        <v>543.0</v>
      </c>
      <c r="G138" t="s" s="8">
        <v>53</v>
      </c>
      <c r="H138" t="s" s="8">
        <v>50</v>
      </c>
      <c r="I138" t="s" s="8">
        <v>276</v>
      </c>
    </row>
    <row r="139" ht="16.0" customHeight="true">
      <c r="A139" t="n" s="7">
        <v>5.599548E7</v>
      </c>
      <c r="B139" t="s" s="8">
        <v>212</v>
      </c>
      <c r="C139" t="n" s="8">
        <f>IF(false,"120922352", "120922352")</f>
      </c>
      <c r="D139" t="s" s="8">
        <v>178</v>
      </c>
      <c r="E139" t="n" s="8">
        <v>1.0</v>
      </c>
      <c r="F139" t="n" s="8">
        <v>625.0</v>
      </c>
      <c r="G139" t="s" s="8">
        <v>53</v>
      </c>
      <c r="H139" t="s" s="8">
        <v>50</v>
      </c>
      <c r="I139" t="s" s="8">
        <v>277</v>
      </c>
    </row>
    <row r="140" ht="16.0" customHeight="true">
      <c r="A140" t="n" s="7">
        <v>5.5620685E7</v>
      </c>
      <c r="B140" t="s" s="8">
        <v>51</v>
      </c>
      <c r="C140" t="n" s="8">
        <f>IF(false,"005-1345", "005-1345")</f>
      </c>
      <c r="D140" t="s" s="8">
        <v>278</v>
      </c>
      <c r="E140" t="n" s="8">
        <v>1.0</v>
      </c>
      <c r="F140" t="n" s="8">
        <v>314.0</v>
      </c>
      <c r="G140" t="s" s="8">
        <v>53</v>
      </c>
      <c r="H140" t="s" s="8">
        <v>50</v>
      </c>
      <c r="I140" t="s" s="8">
        <v>279</v>
      </c>
    </row>
    <row r="141" ht="16.0" customHeight="true">
      <c r="A141" t="n" s="7">
        <v>5.5973293E7</v>
      </c>
      <c r="B141" t="s" s="8">
        <v>144</v>
      </c>
      <c r="C141" t="n" s="8">
        <f>IF(false,"005-1246", "005-1246")</f>
      </c>
      <c r="D141" t="s" s="8">
        <v>88</v>
      </c>
      <c r="E141" t="n" s="8">
        <v>1.0</v>
      </c>
      <c r="F141" t="n" s="8">
        <v>276.0</v>
      </c>
      <c r="G141" t="s" s="8">
        <v>53</v>
      </c>
      <c r="H141" t="s" s="8">
        <v>50</v>
      </c>
      <c r="I141" t="s" s="8">
        <v>280</v>
      </c>
    </row>
    <row r="142" ht="16.0" customHeight="true">
      <c r="A142" t="n" s="7">
        <v>5.6105076E7</v>
      </c>
      <c r="B142" t="s" s="8">
        <v>50</v>
      </c>
      <c r="C142" t="n" s="8">
        <f>IF(false,"005-1246", "005-1246")</f>
      </c>
      <c r="D142" t="s" s="8">
        <v>88</v>
      </c>
      <c r="E142" t="n" s="8">
        <v>1.0</v>
      </c>
      <c r="F142" t="n" s="8">
        <v>276.0</v>
      </c>
      <c r="G142" t="s" s="8">
        <v>53</v>
      </c>
      <c r="H142" t="s" s="8">
        <v>50</v>
      </c>
      <c r="I142" t="s" s="8">
        <v>281</v>
      </c>
    </row>
    <row r="143" ht="16.0" customHeight="true">
      <c r="A143" t="n" s="7">
        <v>5.5935048E7</v>
      </c>
      <c r="B143" t="s" s="8">
        <v>144</v>
      </c>
      <c r="C143" t="n" s="8">
        <f>IF(false,"120921202", "120921202")</f>
      </c>
      <c r="D143" t="s" s="8">
        <v>130</v>
      </c>
      <c r="E143" t="n" s="8">
        <v>3.0</v>
      </c>
      <c r="F143" t="n" s="8">
        <v>4815.0</v>
      </c>
      <c r="G143" t="s" s="8">
        <v>53</v>
      </c>
      <c r="H143" t="s" s="8">
        <v>50</v>
      </c>
      <c r="I143" t="s" s="8">
        <v>282</v>
      </c>
    </row>
    <row r="144" ht="16.0" customHeight="true">
      <c r="A144" t="n" s="7">
        <v>5.5924021E7</v>
      </c>
      <c r="B144" t="s" s="8">
        <v>144</v>
      </c>
      <c r="C144" t="n" s="8">
        <f>IF(false,"005-1412", "005-1412")</f>
      </c>
      <c r="D144" t="s" s="8">
        <v>214</v>
      </c>
      <c r="E144" t="n" s="8">
        <v>2.0</v>
      </c>
      <c r="F144" t="n" s="8">
        <v>910.0</v>
      </c>
      <c r="G144" t="s" s="8">
        <v>53</v>
      </c>
      <c r="H144" t="s" s="8">
        <v>50</v>
      </c>
      <c r="I144" t="s" s="8">
        <v>283</v>
      </c>
    </row>
    <row r="145" ht="16.0" customHeight="true">
      <c r="A145" t="n" s="7">
        <v>5.5972845E7</v>
      </c>
      <c r="B145" t="s" s="8">
        <v>144</v>
      </c>
      <c r="C145" t="n" s="8">
        <f>IF(false,"120922460", "120922460")</f>
      </c>
      <c r="D145" t="s" s="8">
        <v>155</v>
      </c>
      <c r="E145" t="n" s="8">
        <v>1.0</v>
      </c>
      <c r="F145" t="n" s="8">
        <v>2299.0</v>
      </c>
      <c r="G145" t="s" s="8">
        <v>53</v>
      </c>
      <c r="H145" t="s" s="8">
        <v>50</v>
      </c>
      <c r="I145" t="s" s="8">
        <v>284</v>
      </c>
    </row>
    <row r="146" ht="16.0" customHeight="true">
      <c r="A146" t="n" s="7">
        <v>5.5965581E7</v>
      </c>
      <c r="B146" t="s" s="8">
        <v>144</v>
      </c>
      <c r="C146" t="n" s="8">
        <f>IF(false,"120923136", "120923136")</f>
      </c>
      <c r="D146" t="s" s="8">
        <v>285</v>
      </c>
      <c r="E146" t="n" s="8">
        <v>1.0</v>
      </c>
      <c r="F146" t="n" s="8">
        <v>2748.0</v>
      </c>
      <c r="G146" t="s" s="8">
        <v>53</v>
      </c>
      <c r="H146" t="s" s="8">
        <v>50</v>
      </c>
      <c r="I146" t="s" s="8">
        <v>286</v>
      </c>
    </row>
    <row r="147" ht="16.0" customHeight="true">
      <c r="A147" t="n" s="7">
        <v>5.5965435E7</v>
      </c>
      <c r="B147" t="s" s="8">
        <v>144</v>
      </c>
      <c r="C147" t="n" s="8">
        <f>IF(false,"120922092", "120922092")</f>
      </c>
      <c r="D147" t="s" s="8">
        <v>157</v>
      </c>
      <c r="E147" t="n" s="8">
        <v>1.0</v>
      </c>
      <c r="F147" t="n" s="8">
        <v>360.0</v>
      </c>
      <c r="G147" t="s" s="8">
        <v>53</v>
      </c>
      <c r="H147" t="s" s="8">
        <v>50</v>
      </c>
      <c r="I147" t="s" s="8">
        <v>287</v>
      </c>
    </row>
    <row r="148" ht="16.0" customHeight="true">
      <c r="A148" t="n" s="7">
        <v>5.5826003E7</v>
      </c>
      <c r="B148" t="s" s="8">
        <v>54</v>
      </c>
      <c r="C148" t="n" s="8">
        <f>IF(false,"005-1111", "005-1111")</f>
      </c>
      <c r="D148" t="s" s="8">
        <v>221</v>
      </c>
      <c r="E148" t="n" s="8">
        <v>1.0</v>
      </c>
      <c r="F148" t="n" s="8">
        <v>1357.0</v>
      </c>
      <c r="G148" t="s" s="8">
        <v>53</v>
      </c>
      <c r="H148" t="s" s="8">
        <v>50</v>
      </c>
      <c r="I148" t="s" s="8">
        <v>288</v>
      </c>
    </row>
    <row r="149" ht="16.0" customHeight="true">
      <c r="A149" t="n" s="7">
        <v>5.5835026E7</v>
      </c>
      <c r="B149" t="s" s="8">
        <v>54</v>
      </c>
      <c r="C149" t="n" s="8">
        <f>IF(false,"120922570", "120922570")</f>
      </c>
      <c r="D149" t="s" s="8">
        <v>289</v>
      </c>
      <c r="E149" t="n" s="8">
        <v>1.0</v>
      </c>
      <c r="F149" t="n" s="8">
        <v>195.0</v>
      </c>
      <c r="G149" t="s" s="8">
        <v>53</v>
      </c>
      <c r="H149" t="s" s="8">
        <v>50</v>
      </c>
      <c r="I149" t="s" s="8">
        <v>290</v>
      </c>
    </row>
    <row r="150" ht="16.0" customHeight="true">
      <c r="A150" t="n" s="7">
        <v>5.583293E7</v>
      </c>
      <c r="B150" t="s" s="8">
        <v>54</v>
      </c>
      <c r="C150" t="n" s="8">
        <f>IF(false,"120923124", "120923124")</f>
      </c>
      <c r="D150" t="s" s="8">
        <v>256</v>
      </c>
      <c r="E150" t="n" s="8">
        <v>1.0</v>
      </c>
      <c r="F150" t="n" s="8">
        <v>5029.0</v>
      </c>
      <c r="G150" t="s" s="8">
        <v>53</v>
      </c>
      <c r="H150" t="s" s="8">
        <v>50</v>
      </c>
      <c r="I150" t="s" s="8">
        <v>291</v>
      </c>
    </row>
    <row r="151" ht="16.0" customHeight="true">
      <c r="A151" t="n" s="7">
        <v>5.583293E7</v>
      </c>
      <c r="B151" t="s" s="8">
        <v>54</v>
      </c>
      <c r="C151" t="n" s="8">
        <f>IF(false,"120923139", "120923139")</f>
      </c>
      <c r="D151" t="s" s="8">
        <v>292</v>
      </c>
      <c r="E151" t="n" s="8">
        <v>1.0</v>
      </c>
      <c r="F151" t="n" s="8">
        <v>2213.0</v>
      </c>
      <c r="G151" t="s" s="8">
        <v>53</v>
      </c>
      <c r="H151" t="s" s="8">
        <v>50</v>
      </c>
      <c r="I151" t="s" s="8">
        <v>291</v>
      </c>
    </row>
    <row r="152" ht="16.0" customHeight="true">
      <c r="A152" t="n" s="7">
        <v>5.583293E7</v>
      </c>
      <c r="B152" t="s" s="8">
        <v>54</v>
      </c>
      <c r="C152" t="n" s="8">
        <f>IF(false,"120923166", "120923166")</f>
      </c>
      <c r="D152" t="s" s="8">
        <v>293</v>
      </c>
      <c r="E152" t="n" s="8">
        <v>1.0</v>
      </c>
      <c r="F152" t="n" s="8">
        <v>1899.0</v>
      </c>
      <c r="G152" t="s" s="8">
        <v>53</v>
      </c>
      <c r="H152" t="s" s="8">
        <v>50</v>
      </c>
      <c r="I152" t="s" s="8">
        <v>291</v>
      </c>
    </row>
    <row r="153" ht="16.0" customHeight="true">
      <c r="A153" t="n" s="7">
        <v>5.6073468E7</v>
      </c>
      <c r="B153" t="s" s="8">
        <v>212</v>
      </c>
      <c r="C153" t="n" s="8">
        <f>IF(false,"005-1345", "005-1345")</f>
      </c>
      <c r="D153" t="s" s="8">
        <v>278</v>
      </c>
      <c r="E153" t="n" s="8">
        <v>1.0</v>
      </c>
      <c r="F153" t="n" s="8">
        <v>404.0</v>
      </c>
      <c r="G153" t="s" s="8">
        <v>53</v>
      </c>
      <c r="H153" t="s" s="8">
        <v>50</v>
      </c>
      <c r="I153" t="s" s="8">
        <v>294</v>
      </c>
    </row>
    <row r="154" ht="16.0" customHeight="true">
      <c r="A154" t="n" s="7">
        <v>5.6007081E7</v>
      </c>
      <c r="B154" t="s" s="8">
        <v>212</v>
      </c>
      <c r="C154" t="n" s="8">
        <f>IF(false,"120923124", "120923124")</f>
      </c>
      <c r="D154" t="s" s="8">
        <v>256</v>
      </c>
      <c r="E154" t="n" s="8">
        <v>1.0</v>
      </c>
      <c r="F154" t="n" s="8">
        <v>5349.0</v>
      </c>
      <c r="G154" t="s" s="8">
        <v>53</v>
      </c>
      <c r="H154" t="s" s="8">
        <v>50</v>
      </c>
      <c r="I154" t="s" s="8">
        <v>295</v>
      </c>
    </row>
    <row r="155" ht="16.0" customHeight="true">
      <c r="A155" t="n" s="7">
        <v>5.5840093E7</v>
      </c>
      <c r="B155" t="s" s="8">
        <v>54</v>
      </c>
      <c r="C155" t="n" s="8">
        <f>IF(false,"120921202", "120921202")</f>
      </c>
      <c r="D155" t="s" s="8">
        <v>130</v>
      </c>
      <c r="E155" t="n" s="8">
        <v>2.0</v>
      </c>
      <c r="F155" t="n" s="8">
        <v>3678.0</v>
      </c>
      <c r="G155" t="s" s="8">
        <v>53</v>
      </c>
      <c r="H155" t="s" s="8">
        <v>50</v>
      </c>
      <c r="I155" t="s" s="8">
        <v>296</v>
      </c>
    </row>
    <row r="156" ht="16.0" customHeight="true"/>
    <row r="157" ht="16.0" customHeight="true">
      <c r="A157" t="s" s="1">
        <v>37</v>
      </c>
      <c r="B157" s="1"/>
      <c r="C157" s="1"/>
      <c r="D157" s="1"/>
      <c r="E157" s="1"/>
      <c r="F157" t="n" s="8">
        <v>284940.0</v>
      </c>
      <c r="G157" s="2"/>
    </row>
    <row r="158" ht="16.0" customHeight="true"/>
    <row r="159" ht="16.0" customHeight="true">
      <c r="A159" t="s" s="1">
        <v>36</v>
      </c>
    </row>
    <row r="160" ht="34.0" customHeight="true">
      <c r="A160" t="s" s="9">
        <v>38</v>
      </c>
      <c r="B160" t="s" s="9">
        <v>0</v>
      </c>
      <c r="C160" t="s" s="9">
        <v>43</v>
      </c>
      <c r="D160" t="s" s="9">
        <v>1</v>
      </c>
      <c r="E160" t="s" s="9">
        <v>2</v>
      </c>
      <c r="F160" t="s" s="9">
        <v>39</v>
      </c>
      <c r="G160" t="s" s="9">
        <v>5</v>
      </c>
      <c r="H160" t="s" s="9">
        <v>3</v>
      </c>
      <c r="I160" t="s" s="9">
        <v>4</v>
      </c>
    </row>
    <row r="161" ht="16.0" customHeight="true">
      <c r="A161" t="n" s="8">
        <v>5.5317451E7</v>
      </c>
      <c r="B161" t="s" s="8">
        <v>93</v>
      </c>
      <c r="C161" t="n" s="8">
        <f>IF(false,"120923171", "120923171")</f>
      </c>
      <c r="D161" t="s" s="8">
        <v>161</v>
      </c>
      <c r="E161" t="n" s="8">
        <v>1.0</v>
      </c>
      <c r="F161" t="n" s="8">
        <v>-4588.0</v>
      </c>
      <c r="G161" t="s" s="8">
        <v>297</v>
      </c>
      <c r="H161" t="s" s="8">
        <v>144</v>
      </c>
      <c r="I161" t="s" s="8">
        <v>298</v>
      </c>
    </row>
    <row r="162" ht="16.0" customHeight="true">
      <c r="A162" t="n" s="8">
        <v>5.4649368E7</v>
      </c>
      <c r="B162" t="s" s="8">
        <v>299</v>
      </c>
      <c r="C162" t="n" s="8">
        <f>IF(false,"005-1246", "005-1246")</f>
      </c>
      <c r="D162" t="s" s="8">
        <v>88</v>
      </c>
      <c r="E162" t="n" s="8">
        <v>1.0</v>
      </c>
      <c r="F162" t="n" s="8">
        <v>-232.0</v>
      </c>
      <c r="G162" t="s" s="8">
        <v>297</v>
      </c>
      <c r="H162" t="s" s="8">
        <v>212</v>
      </c>
      <c r="I162" t="s" s="8">
        <v>300</v>
      </c>
    </row>
    <row r="163" ht="16.0" customHeight="true">
      <c r="A163" t="n" s="8">
        <v>5.5764023E7</v>
      </c>
      <c r="B163" t="s" s="8">
        <v>54</v>
      </c>
      <c r="C163" t="n" s="8">
        <f>IF(false,"01-004114", "01-004114")</f>
      </c>
      <c r="D163" t="s" s="8">
        <v>166</v>
      </c>
      <c r="E163" t="n" s="8">
        <v>1.0</v>
      </c>
      <c r="F163" t="n" s="8">
        <v>-776.0</v>
      </c>
      <c r="G163" t="s" s="8">
        <v>297</v>
      </c>
      <c r="H163" t="s" s="8">
        <v>212</v>
      </c>
      <c r="I163" t="s" s="8">
        <v>301</v>
      </c>
    </row>
    <row r="164" ht="16.0" customHeight="true"/>
    <row r="165" ht="16.0" customHeight="true">
      <c r="A165" t="s" s="1">
        <v>37</v>
      </c>
      <c r="F165" t="n" s="8">
        <v>-5596.0</v>
      </c>
      <c r="G165" s="2"/>
      <c r="H165" s="0"/>
      <c r="I165" s="0"/>
    </row>
    <row r="166" ht="16.0" customHeight="true">
      <c r="A166" s="1"/>
      <c r="B166" s="1"/>
      <c r="C166" s="1"/>
      <c r="D166" s="1"/>
      <c r="E166" s="1"/>
      <c r="F166" s="1"/>
      <c r="G166" s="1"/>
      <c r="H166" s="1"/>
      <c r="I166" s="1"/>
    </row>
    <row r="167" ht="16.0" customHeight="true">
      <c r="A167" t="s" s="1">
        <v>40</v>
      </c>
    </row>
    <row r="168" ht="34.0" customHeight="true">
      <c r="A168" t="s" s="9">
        <v>47</v>
      </c>
      <c r="B168" t="s" s="9">
        <v>48</v>
      </c>
      <c r="C168" s="9"/>
      <c r="D168" s="9"/>
      <c r="E168" s="9"/>
      <c r="F168" t="s" s="9">
        <v>39</v>
      </c>
      <c r="G168" t="s" s="9">
        <v>5</v>
      </c>
      <c r="H168" t="s" s="9">
        <v>3</v>
      </c>
      <c r="I168" t="s" s="9">
        <v>4</v>
      </c>
    </row>
    <row r="169" ht="16.0" customHeight="true"/>
    <row r="170" ht="16.0" customHeight="true">
      <c r="A170" t="s" s="1">
        <v>37</v>
      </c>
      <c r="F170" t="n" s="8">
        <v>0.0</v>
      </c>
      <c r="G170" s="2"/>
      <c r="H170" s="0"/>
      <c r="I170" s="0"/>
    </row>
    <row r="171" ht="16.0" customHeight="true">
      <c r="A171" s="1"/>
      <c r="B171" s="1"/>
      <c r="C171" s="1"/>
      <c r="D171" s="1"/>
      <c r="E171" s="1"/>
      <c r="F171" s="1"/>
      <c r="G171" s="1"/>
      <c r="H171" s="1"/>
      <c r="I17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