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<sst xmlns="http://schemas.openxmlformats.org/spreadsheetml/2006/main" count="670" uniqueCount="152">
  <si>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</si>
  <si>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</si>
  <si>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</si>
  <si>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</si>
  <si>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</si>
  <si>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</si>
  <si>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</si>
  <si>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</si>
  <si>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</si>
  <si>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</si>
  <si>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</si>
  <si>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</si>
  <si>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</si>
  <si>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</si>
  <si>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</si>
  <si>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</si>
  <si>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</si>
  <si>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</si>
  <si>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</si>
  <si>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</si>
  <si>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</si>
  <si>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</si>
  <si>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</si>
  <si>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</si>
  <si>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</si>
  <si>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</si>
  <si>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</si>
  <si>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</si>
  <si>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</si>
  <si>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</si>
  <si>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</si>
  <si>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</si>
  <si>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</si>
  <si>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</si>
  <si>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</si>
  <si>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</si>
  <si>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</si>
  <si>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</si>
  <si>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</si>
  <si>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</si>
  <si>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</si>
  <si>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</si>
  <si>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</si>
  <si>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</si>
  <si>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</si>
  <si>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</si>
  <si>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</si>
  <si>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</si>
  <si>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</si>
  <si>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</si>
  <si>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09.06.2021</t>
  </si>
  <si>
    <t>01.06.2021</t>
  </si>
  <si>
    <t>Merries подгузники XL (12-20 кг), 44 шт.</t>
  </si>
  <si>
    <t>Платёж покупателя</t>
  </si>
  <si>
    <t>60b5d5b7b9f8ed5f1a47baab</t>
  </si>
  <si>
    <t>YokoSun подгузники Premium NB (0-5 кг) 36 шт.</t>
  </si>
  <si>
    <t>60b5f2175a3951e970196c90</t>
  </si>
  <si>
    <t>Joonies подгузники Premium Soft NB (0-5 кг) 24 шт.</t>
  </si>
  <si>
    <t>Goo.N подгузники (0-5 кг), 90 шт.</t>
  </si>
  <si>
    <t>60b60f1704e9439477808e93</t>
  </si>
  <si>
    <t>YokoSun подгузники L (9-13 кг), 54 шт.</t>
  </si>
  <si>
    <t>60b61fb099d6ef27dd56a4cf</t>
  </si>
  <si>
    <t>Joonies трусики Comfort XL (12-17 кг), 38 шт.</t>
  </si>
  <si>
    <t>60b6258a94d52717bc53904a</t>
  </si>
  <si>
    <t>02.06.2021</t>
  </si>
  <si>
    <t>Протеин Optimum Nutrition 100% Whey Gold Standard (819-943 г) клубника-банан</t>
  </si>
  <si>
    <t>60b736ad32da83427ac5364e</t>
  </si>
  <si>
    <t>60b75b1ffbacea7d817426df</t>
  </si>
  <si>
    <t>Freedom тампоны normal, 3 капли, 10 шт.</t>
  </si>
  <si>
    <t>60b755fa99d6ef736856a53e</t>
  </si>
  <si>
    <t>Satisfyer Стимулятор Number One Air Pulse (Next Gen), розовое золото</t>
  </si>
  <si>
    <t>60b765525a39512e1986a2d2</t>
  </si>
  <si>
    <t>Manuoki трусики XL (12+ кг), 38 шт.</t>
  </si>
  <si>
    <t>60b761049066f47ac49e501c</t>
  </si>
  <si>
    <t>Гель для стирки Kao Attack Bio EX, 0.77 кг, дой-пак</t>
  </si>
  <si>
    <t>60b765ce94d527cb97cc21b8</t>
  </si>
  <si>
    <t>Гейнер Optimum Nutrition Serious Mass (2.72 кг) банан</t>
  </si>
  <si>
    <t>60b77f8ff78dba78d7179cde</t>
  </si>
  <si>
    <t>YokoSun трусики L (9-14 кг), 44 шт.</t>
  </si>
  <si>
    <t>60b77c3b32da837ec1c53682</t>
  </si>
  <si>
    <t>03.06.2021</t>
  </si>
  <si>
    <t>YokoSun трусики Premium L (9-14 кг) 44 шт.</t>
  </si>
  <si>
    <t>60b87b472fe09805935bfeba</t>
  </si>
  <si>
    <t>Satisfyer Стимулятор Penguin Air Pulse, черный/белый</t>
  </si>
  <si>
    <t>60b891524f5c6e716196fabe</t>
  </si>
  <si>
    <t>60b894438927ca1c6a66ab76</t>
  </si>
  <si>
    <t>60b88c08c3080fe967090053</t>
  </si>
  <si>
    <t>Missha BB крем Perfect Cover, SPF 42, 20 мл, оттенок: 21 light beige</t>
  </si>
  <si>
    <t>60b8a653954f6b068047de4b</t>
  </si>
  <si>
    <t>Missha BB крем Perfect Cover, SPF 42, 20 мл, оттенок: 23 natural beige</t>
  </si>
  <si>
    <t>Протеин Optimum Nutrition 100% Whey Gold Standard (819-943 г) шоколадно-арахисовая паста</t>
  </si>
  <si>
    <t>60b8a310c5311b2ebd492a6e</t>
  </si>
  <si>
    <t>Satisfyer Стимулятор Curvy 2+, розовый</t>
  </si>
  <si>
    <t>60b89fff03c378982d0cc1ba</t>
  </si>
  <si>
    <t>YokoSun трусики M (6-10 кг), 58 шт.</t>
  </si>
  <si>
    <t>60b8b9cc5a39514b4286a2d7</t>
  </si>
  <si>
    <t>60b8b6855a3951d9f886a2e0</t>
  </si>
  <si>
    <t>Esthetic House Formula Ampoule Galactomyces Сыворотка для лица, 80 мл</t>
  </si>
  <si>
    <t>60b8c01483b1f238b227fdc2</t>
  </si>
  <si>
    <t>YokoSun трусики Premium XL (12-20 кг) 38 шт.</t>
  </si>
  <si>
    <t>60b8bffd99d6ef729256a4bf</t>
  </si>
  <si>
    <t>04.06.2021</t>
  </si>
  <si>
    <t>Biore Крем-гель для лица Увлажнение, 180 мл</t>
  </si>
  <si>
    <t>60b9e2485a3951d4f032ed5d</t>
  </si>
  <si>
    <t>BCAA Optimum Nutrition BCAA 1000 (400 капсул)</t>
  </si>
  <si>
    <t>60b9e549f98801174ba19110</t>
  </si>
  <si>
    <t>60b9ec3a792ab123fc238403</t>
  </si>
  <si>
    <t>60b9ed1e32da83a0a7fc785b</t>
  </si>
  <si>
    <t>Минерально-витаминный комплекс Optimum Nutrition Opti-Men (240 таблеток)</t>
  </si>
  <si>
    <t>60ba06ec7153b3c1a8fe7532</t>
  </si>
  <si>
    <t>Satisfyer Стимулятор Traveler, aubergine/rosegold</t>
  </si>
  <si>
    <t>60ba08ee5a3951cce632ee43</t>
  </si>
  <si>
    <t>60ba0e0e7153b386f7afc6cd</t>
  </si>
  <si>
    <t>Farmstay All-In-One Ampoule Collagen &amp; Hyaluronic Acid сыворотка для лица с гиалуроновой кислотой и коллагеном, 250 мл</t>
  </si>
  <si>
    <t>60ba1b913b31765dc59c613b</t>
  </si>
  <si>
    <t>60ba1c705a39517b6332edcf</t>
  </si>
  <si>
    <t>05.06.2021</t>
  </si>
  <si>
    <t>60bb530d8927ca7aaca03391</t>
  </si>
  <si>
    <t>60bb5473f4c0cb103fdbe074</t>
  </si>
  <si>
    <t>07.06.2021</t>
  </si>
  <si>
    <t>60bdd47132da83261a86ec58</t>
  </si>
  <si>
    <t>J:ON Альгинатная маска Smooth &amp; Shine Modeling для придания гладкости и сияния кожи, 18 г</t>
  </si>
  <si>
    <t>60bddc483620c20356547ba2</t>
  </si>
  <si>
    <t>Ёkitto подгузники L (12+ кг) 44 шт.</t>
  </si>
  <si>
    <t>60bdfa3f94d527ddc6cc22ac</t>
  </si>
  <si>
    <t>Max Factor Тональный крем Facefinity All Day Flawless 3-in-1, 30 мл, оттенок: 55 Beige</t>
  </si>
  <si>
    <t>60be06fbf98801d3858caeef</t>
  </si>
  <si>
    <t>60be178932da834eb986ec88</t>
  </si>
  <si>
    <t>08.06.2021</t>
  </si>
  <si>
    <t>Набор MEDI-PEEL Premium Daily Care Kit</t>
  </si>
  <si>
    <t>60bf37689066f41148e6da0d</t>
  </si>
  <si>
    <t>Минерально-витаминный комплекс для спорсменов Optimum Nutrition Opti Women (60c)</t>
  </si>
  <si>
    <t>60bf314894d5277415cc2169</t>
  </si>
  <si>
    <t>60bf48466a864366b40424c3</t>
  </si>
  <si>
    <t>Pigeon Бутылочка Перистальтик Плюс с широким горлом PP, 160 мл, с рождения, бесцветный</t>
  </si>
  <si>
    <t>60bf4d7132da83aebf86ebf4</t>
  </si>
  <si>
    <t>60bf4e9f2af6cd6b3701dd1f</t>
  </si>
  <si>
    <t>Farmstay Патчи для глаз Collagen Water full hydrogel eye patch, 60 шт.</t>
  </si>
  <si>
    <t>60bf546eb9f8ed3e4f456a77</t>
  </si>
  <si>
    <t>La'dor Программа восстановления волос LD/01, 20 мл</t>
  </si>
  <si>
    <t>60bf503a954f6bccf4f84353</t>
  </si>
  <si>
    <t>Goo.N трусики Ultra XL (12-20 кг), 50 шт.</t>
  </si>
  <si>
    <t>60bf5f15863e4e2971a90d44</t>
  </si>
  <si>
    <t>Возврат платежа покупателя</t>
  </si>
  <si>
    <t>60b77ee6f4c0cb0ee9038dd3</t>
  </si>
  <si>
    <t>60bf553c5a3951a641d59a1d</t>
  </si>
  <si>
    <t>27.05.2021</t>
  </si>
  <si>
    <t>Набор Esthetic House CP-1 Intense nourishing v2.0 mini</t>
  </si>
  <si>
    <t>60bf78f320d51d5d5f9b568c</t>
  </si>
  <si>
    <t>31.05.2021</t>
  </si>
  <si>
    <t>Оплата услуг Яндекс.Маркета</t>
  </si>
  <si>
    <t>325c8aed6fd995cf05659c08bbf84308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</si>
</sst>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4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636675.0</v>
      </c>
    </row>
    <row r="4" spans="1:9" s="3" customFormat="1" x14ac:dyDescent="0.2" ht="16.0" customHeight="true">
      <c r="A4" s="3" t="s">
        <v>34</v>
      </c>
      <c r="B4" s="10" t="n">
        <v>9599.78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4.8898255E7</v>
      </c>
      <c r="B8" s="8" t="s">
        <v>51</v>
      </c>
      <c r="C8" s="8" t="n">
        <f>IF(false,"003-318", "003-318")</f>
      </c>
      <c r="D8" s="8" t="s">
        <v>52</v>
      </c>
      <c r="E8" s="8" t="n">
        <v>1.0</v>
      </c>
      <c r="F8" s="8" t="n">
        <v>1395.0</v>
      </c>
      <c r="G8" s="8" t="s">
        <v>53</v>
      </c>
      <c r="H8" s="8" t="s">
        <v>51</v>
      </c>
      <c r="I8" s="8" t="s">
        <v>54</v>
      </c>
    </row>
    <row r="9" ht="16.0" customHeight="true">
      <c r="A9" t="n" s="7">
        <v>4.8914306E7</v>
      </c>
      <c r="B9" t="s" s="8">
        <v>51</v>
      </c>
      <c r="C9" t="n" s="8">
        <f>IF(false,"120921902", "120921902")</f>
      </c>
      <c r="D9" t="s" s="8">
        <v>55</v>
      </c>
      <c r="E9" t="n" s="8">
        <v>1.0</v>
      </c>
      <c r="F9" t="n" s="8">
        <v>628.0</v>
      </c>
      <c r="G9" t="s" s="8">
        <v>53</v>
      </c>
      <c r="H9" t="s" s="8">
        <v>51</v>
      </c>
      <c r="I9" t="s" s="8">
        <v>56</v>
      </c>
    </row>
    <row r="10" spans="1:9" x14ac:dyDescent="0.2" ht="16.0" customHeight="true">
      <c r="A10" s="7" t="n">
        <v>4.8914306E7</v>
      </c>
      <c r="B10" s="8" t="s">
        <v>51</v>
      </c>
      <c r="C10" s="8" t="n">
        <f>IF(false,"120922092", "120922092")</f>
      </c>
      <c r="D10" s="8" t="s">
        <v>57</v>
      </c>
      <c r="E10" s="8" t="n">
        <v>1.0</v>
      </c>
      <c r="F10" s="8" t="n">
        <v>369.0</v>
      </c>
      <c r="G10" s="8" t="s">
        <v>53</v>
      </c>
      <c r="H10" t="s" s="8">
        <v>51</v>
      </c>
      <c r="I10" t="s" s="8">
        <v>56</v>
      </c>
    </row>
    <row r="11" ht="16.0" customHeight="true">
      <c r="A11" t="n" s="7">
        <v>4.8931669E7</v>
      </c>
      <c r="B11" t="s" s="8">
        <v>51</v>
      </c>
      <c r="C11" t="n" s="8">
        <f>IF(false,"002-098", "002-098")</f>
      </c>
      <c r="D11" t="s" s="8">
        <v>58</v>
      </c>
      <c r="E11" t="n" s="8">
        <v>1.0</v>
      </c>
      <c r="F11" t="n" s="8">
        <v>1139.0</v>
      </c>
      <c r="G11" t="s" s="8">
        <v>53</v>
      </c>
      <c r="H11" t="s" s="8">
        <v>51</v>
      </c>
      <c r="I11" t="s" s="8">
        <v>59</v>
      </c>
    </row>
    <row r="12" spans="1:9" x14ac:dyDescent="0.2" ht="16.0" customHeight="true">
      <c r="A12" s="7" t="n">
        <v>4.8941863E7</v>
      </c>
      <c r="B12" t="s" s="8">
        <v>51</v>
      </c>
      <c r="C12" t="n" s="8">
        <f>IF(false,"005-1513", "005-1513")</f>
      </c>
      <c r="D12" t="s" s="8">
        <v>60</v>
      </c>
      <c r="E12" t="n" s="8">
        <v>1.0</v>
      </c>
      <c r="F12" t="n" s="8">
        <v>804.0</v>
      </c>
      <c r="G12" t="s" s="8">
        <v>53</v>
      </c>
      <c r="H12" t="s" s="8">
        <v>51</v>
      </c>
      <c r="I12" t="s" s="8">
        <v>61</v>
      </c>
    </row>
    <row r="13" spans="1:9" s="8" customFormat="1" ht="16.0" x14ac:dyDescent="0.2" customHeight="true">
      <c r="A13" s="7" t="n">
        <v>4.8944135E7</v>
      </c>
      <c r="B13" s="8" t="s">
        <v>51</v>
      </c>
      <c r="C13" s="8" t="n">
        <f>IF(false,"120922351", "120922351")</f>
      </c>
      <c r="D13" s="8" t="s">
        <v>62</v>
      </c>
      <c r="E13" s="8" t="n">
        <v>1.0</v>
      </c>
      <c r="F13" s="8" t="n">
        <v>819.0</v>
      </c>
      <c r="G13" s="8" t="s">
        <v>53</v>
      </c>
      <c r="H13" s="8" t="s">
        <v>51</v>
      </c>
      <c r="I13" s="8" t="s">
        <v>63</v>
      </c>
    </row>
    <row r="14" spans="1:9" x14ac:dyDescent="0.2" ht="16.0" customHeight="true">
      <c r="A14" s="7" t="n">
        <v>4.9044927E7</v>
      </c>
      <c r="B14" s="8" t="s">
        <v>64</v>
      </c>
      <c r="C14" s="8" t="n">
        <f>IF(false,"120922875", "120922875")</f>
      </c>
      <c r="D14" s="8" t="s">
        <v>65</v>
      </c>
      <c r="E14" s="8" t="n">
        <v>1.0</v>
      </c>
      <c r="F14" s="8" t="n">
        <v>2429.0</v>
      </c>
      <c r="G14" s="8" t="s">
        <v>53</v>
      </c>
      <c r="H14" s="8" t="s">
        <v>64</v>
      </c>
      <c r="I14" s="8" t="s">
        <v>66</v>
      </c>
    </row>
    <row r="15" ht="16.0" customHeight="true">
      <c r="A15" t="n" s="7">
        <v>4.9067993E7</v>
      </c>
      <c r="B15" t="s" s="8">
        <v>64</v>
      </c>
      <c r="C15" t="n" s="8">
        <f>IF(false,"003-318", "003-318")</f>
      </c>
      <c r="D15" t="s" s="8">
        <v>52</v>
      </c>
      <c r="E15" t="n" s="8">
        <v>1.0</v>
      </c>
      <c r="F15" t="n" s="8">
        <v>1108.0</v>
      </c>
      <c r="G15" t="s" s="8">
        <v>53</v>
      </c>
      <c r="H15" t="s" s="8">
        <v>64</v>
      </c>
      <c r="I15" t="s" s="8">
        <v>67</v>
      </c>
    </row>
    <row r="16" spans="1:9" s="1" customFormat="1" x14ac:dyDescent="0.2" ht="16.0" customHeight="true">
      <c r="A16" s="7" t="n">
        <v>4.9064693E7</v>
      </c>
      <c r="B16" t="s" s="8">
        <v>64</v>
      </c>
      <c r="C16" t="n" s="8">
        <f>IF(false,"120921937", "120921937")</f>
      </c>
      <c r="D16" t="s" s="8">
        <v>68</v>
      </c>
      <c r="E16" t="n" s="8">
        <v>1.0</v>
      </c>
      <c r="F16" s="8" t="n">
        <v>981.0</v>
      </c>
      <c r="G16" s="8" t="s">
        <v>53</v>
      </c>
      <c r="H16" s="8" t="s">
        <v>64</v>
      </c>
      <c r="I16" s="8" t="s">
        <v>69</v>
      </c>
    </row>
    <row r="17" spans="1:9" x14ac:dyDescent="0.2" ht="16.0" customHeight="true">
      <c r="A17" s="7" t="n">
        <v>4.9074748E7</v>
      </c>
      <c r="B17" s="8" t="s">
        <v>64</v>
      </c>
      <c r="C17" s="8" t="n">
        <f>IF(false,"120922954", "120922954")</f>
      </c>
      <c r="D17" s="8" t="s">
        <v>70</v>
      </c>
      <c r="E17" s="8" t="n">
        <v>1.0</v>
      </c>
      <c r="F17" s="8" t="n">
        <v>1049.0</v>
      </c>
      <c r="G17" s="8" t="s">
        <v>53</v>
      </c>
      <c r="H17" s="8" t="s">
        <v>64</v>
      </c>
      <c r="I17" s="8" t="s">
        <v>71</v>
      </c>
    </row>
    <row r="18" spans="1:9" x14ac:dyDescent="0.2" ht="16.0" customHeight="true">
      <c r="A18" s="7" t="n">
        <v>4.9071963E7</v>
      </c>
      <c r="B18" t="s" s="8">
        <v>64</v>
      </c>
      <c r="C18" t="n" s="8">
        <f>IF(false,"008-577", "008-577")</f>
      </c>
      <c r="D18" t="s" s="8">
        <v>72</v>
      </c>
      <c r="E18" t="n" s="8">
        <v>1.0</v>
      </c>
      <c r="F18" t="n" s="8">
        <v>515.0</v>
      </c>
      <c r="G18" t="s" s="8">
        <v>53</v>
      </c>
      <c r="H18" t="s" s="8">
        <v>64</v>
      </c>
      <c r="I18" t="s" s="8">
        <v>73</v>
      </c>
    </row>
    <row r="19" spans="1:9" ht="16.0" x14ac:dyDescent="0.2" customHeight="true">
      <c r="A19" s="7" t="n">
        <v>4.9074424E7</v>
      </c>
      <c r="B19" s="8" t="s">
        <v>64</v>
      </c>
      <c r="C19" s="8" t="n">
        <f>IF(false,"000-631", "000-631")</f>
      </c>
      <c r="D19" s="8" t="s">
        <v>74</v>
      </c>
      <c r="E19" s="8" t="n">
        <v>1.0</v>
      </c>
      <c r="F19" s="8" t="n">
        <v>305.0</v>
      </c>
      <c r="G19" s="8" t="s">
        <v>53</v>
      </c>
      <c r="H19" s="8" t="s">
        <v>64</v>
      </c>
      <c r="I19" s="8" t="s">
        <v>75</v>
      </c>
    </row>
    <row r="20" spans="1:9" x14ac:dyDescent="0.2" ht="16.0" customHeight="true">
      <c r="A20" s="7" t="n">
        <v>4.9091314E7</v>
      </c>
      <c r="B20" s="8" t="s">
        <v>64</v>
      </c>
      <c r="C20" s="8" t="n">
        <f>IF(false,"120923125", "120923125")</f>
      </c>
      <c r="D20" s="8" t="s">
        <v>76</v>
      </c>
      <c r="E20" s="8" t="n">
        <v>2.0</v>
      </c>
      <c r="F20" s="8" t="n">
        <v>6598.0</v>
      </c>
      <c r="G20" s="8" t="s">
        <v>53</v>
      </c>
      <c r="H20" s="8" t="s">
        <v>64</v>
      </c>
      <c r="I20" s="8" t="s">
        <v>77</v>
      </c>
    </row>
    <row r="21" ht="16.0" customHeight="true">
      <c r="A21" t="n" s="7">
        <v>4.9089144E7</v>
      </c>
      <c r="B21" t="s" s="8">
        <v>64</v>
      </c>
      <c r="C21" t="n" s="8">
        <f>IF(false,"005-1515", "005-1515")</f>
      </c>
      <c r="D21" t="s" s="8">
        <v>78</v>
      </c>
      <c r="E21" t="n" s="8">
        <v>1.0</v>
      </c>
      <c r="F21" t="n" s="8">
        <v>949.0</v>
      </c>
      <c r="G21" t="s" s="8">
        <v>53</v>
      </c>
      <c r="H21" t="s" s="8">
        <v>64</v>
      </c>
      <c r="I21" t="s" s="8">
        <v>79</v>
      </c>
    </row>
    <row r="22" spans="1:9" s="1" customFormat="1" x14ac:dyDescent="0.2" ht="16.0" customHeight="true">
      <c r="A22" s="7" t="n">
        <v>4.9181384E7</v>
      </c>
      <c r="B22" t="s" s="8">
        <v>80</v>
      </c>
      <c r="C22" t="n" s="8">
        <f>IF(false,"120921995", "120921995")</f>
      </c>
      <c r="D22" t="s" s="8">
        <v>81</v>
      </c>
      <c r="E22" t="n" s="8">
        <v>1.0</v>
      </c>
      <c r="F22" s="8" t="n">
        <v>1.0</v>
      </c>
      <c r="G22" s="8" t="s">
        <v>53</v>
      </c>
      <c r="H22" s="8" t="s">
        <v>80</v>
      </c>
      <c r="I22" s="8" t="s">
        <v>82</v>
      </c>
    </row>
    <row r="23" spans="1:9" x14ac:dyDescent="0.2" ht="16.0" customHeight="true">
      <c r="A23" s="7" t="n">
        <v>4.9194542E7</v>
      </c>
      <c r="B23" s="8" t="s">
        <v>80</v>
      </c>
      <c r="C23" s="8" t="n">
        <f>IF(false,"120922947", "120922947")</f>
      </c>
      <c r="D23" s="8" t="s">
        <v>83</v>
      </c>
      <c r="E23" s="8" t="n">
        <v>2.0</v>
      </c>
      <c r="F23" s="8" t="n">
        <v>4138.0</v>
      </c>
      <c r="G23" s="8" t="s">
        <v>53</v>
      </c>
      <c r="H23" s="8" t="s">
        <v>80</v>
      </c>
      <c r="I23" s="8" t="s">
        <v>84</v>
      </c>
    </row>
    <row r="24" ht="16.0" customHeight="true">
      <c r="A24" t="n" s="7">
        <v>4.9196472E7</v>
      </c>
      <c r="B24" t="s" s="8">
        <v>80</v>
      </c>
      <c r="C24" t="n" s="8">
        <f>IF(false,"120922875", "120922875")</f>
      </c>
      <c r="D24" t="s" s="8">
        <v>65</v>
      </c>
      <c r="E24" t="n" s="8">
        <v>1.0</v>
      </c>
      <c r="F24" t="n" s="8">
        <v>2419.0</v>
      </c>
      <c r="G24" t="s" s="8">
        <v>53</v>
      </c>
      <c r="H24" t="s" s="8">
        <v>80</v>
      </c>
      <c r="I24" t="s" s="8">
        <v>85</v>
      </c>
    </row>
    <row r="25" spans="1:9" s="1" customFormat="1" x14ac:dyDescent="0.2" ht="16.0" customHeight="true">
      <c r="A25" t="n" s="7">
        <v>4.9191101E7</v>
      </c>
      <c r="B25" t="s" s="8">
        <v>80</v>
      </c>
      <c r="C25" t="n" s="8">
        <f>IF(false,"120922351", "120922351")</f>
      </c>
      <c r="D25" t="s" s="8">
        <v>62</v>
      </c>
      <c r="E25" t="n" s="8">
        <v>1.0</v>
      </c>
      <c r="F25" t="n" s="8">
        <v>819.0</v>
      </c>
      <c r="G25" t="s" s="8">
        <v>53</v>
      </c>
      <c r="H25" t="s" s="8">
        <v>80</v>
      </c>
      <c r="I25" t="s" s="8">
        <v>86</v>
      </c>
    </row>
    <row r="26" ht="16.0" customHeight="true">
      <c r="A26" t="n" s="7">
        <v>4.9207986E7</v>
      </c>
      <c r="B26" t="s" s="8">
        <v>80</v>
      </c>
      <c r="C26" t="n" s="8">
        <f>IF(false,"120921439", "120921439")</f>
      </c>
      <c r="D26" t="s" s="8">
        <v>87</v>
      </c>
      <c r="E26" t="n" s="8">
        <v>1.0</v>
      </c>
      <c r="F26" t="n" s="8">
        <v>194.0</v>
      </c>
      <c r="G26" t="s" s="8">
        <v>53</v>
      </c>
      <c r="H26" t="s" s="8">
        <v>80</v>
      </c>
      <c r="I26" t="s" s="8">
        <v>88</v>
      </c>
    </row>
    <row r="27" ht="16.0" customHeight="true">
      <c r="A27" t="n" s="7">
        <v>4.9207986E7</v>
      </c>
      <c r="B27" t="s" s="8">
        <v>80</v>
      </c>
      <c r="C27" t="n" s="8">
        <f>IF(false,"120921947", "120921947")</f>
      </c>
      <c r="D27" t="s" s="8">
        <v>89</v>
      </c>
      <c r="E27" t="n" s="8">
        <v>1.0</v>
      </c>
      <c r="F27" t="n" s="8">
        <v>194.0</v>
      </c>
      <c r="G27" t="s" s="8">
        <v>53</v>
      </c>
      <c r="H27" t="s" s="8">
        <v>80</v>
      </c>
      <c r="I27" t="s" s="8">
        <v>88</v>
      </c>
    </row>
    <row r="28" ht="16.0" customHeight="true">
      <c r="A28" t="n" s="7">
        <v>4.9205976E7</v>
      </c>
      <c r="B28" t="s" s="8">
        <v>80</v>
      </c>
      <c r="C28" t="n" s="8">
        <f>IF(false,"120922876", "120922876")</f>
      </c>
      <c r="D28" t="s" s="8">
        <v>90</v>
      </c>
      <c r="E28" t="n" s="8">
        <v>1.0</v>
      </c>
      <c r="F28" t="n" s="8">
        <v>2419.0</v>
      </c>
      <c r="G28" t="s" s="8">
        <v>53</v>
      </c>
      <c r="H28" t="s" s="8">
        <v>80</v>
      </c>
      <c r="I28" t="s" s="8">
        <v>91</v>
      </c>
    </row>
    <row r="29" spans="1:9" s="1" customFormat="1" x14ac:dyDescent="0.2" ht="16.0" customHeight="true">
      <c r="A29" t="n" s="7">
        <v>4.9204105E7</v>
      </c>
      <c r="B29" t="s" s="8">
        <v>80</v>
      </c>
      <c r="C29" t="n" s="8">
        <f>IF(false,"120922957", "120922957")</f>
      </c>
      <c r="D29" t="s" s="8">
        <v>92</v>
      </c>
      <c r="E29" t="n" s="8">
        <v>1.0</v>
      </c>
      <c r="F29" t="n" s="8">
        <v>1749.0</v>
      </c>
      <c r="G29" s="8" t="s">
        <v>53</v>
      </c>
      <c r="H29" t="s" s="8">
        <v>80</v>
      </c>
      <c r="I29" s="8" t="s">
        <v>93</v>
      </c>
    </row>
    <row r="30" ht="16.0" customHeight="true">
      <c r="A30" t="n" s="7">
        <v>4.9219775E7</v>
      </c>
      <c r="B30" t="s" s="8">
        <v>80</v>
      </c>
      <c r="C30" t="n" s="8">
        <f>IF(false,"005-1514", "005-1514")</f>
      </c>
      <c r="D30" t="s" s="8">
        <v>94</v>
      </c>
      <c r="E30" t="n" s="8">
        <v>1.0</v>
      </c>
      <c r="F30" t="n" s="8">
        <v>1.0</v>
      </c>
      <c r="G30" t="s" s="8">
        <v>53</v>
      </c>
      <c r="H30" t="s" s="8">
        <v>80</v>
      </c>
      <c r="I30" t="s" s="8">
        <v>95</v>
      </c>
    </row>
    <row r="31" ht="16.0" customHeight="true">
      <c r="A31" t="n" s="7">
        <v>4.9217785E7</v>
      </c>
      <c r="B31" t="s" s="8">
        <v>80</v>
      </c>
      <c r="C31" t="n" s="8">
        <f>IF(false,"120922957", "120922957")</f>
      </c>
      <c r="D31" t="s" s="8">
        <v>92</v>
      </c>
      <c r="E31" t="n" s="8">
        <v>1.0</v>
      </c>
      <c r="F31" t="n" s="8">
        <v>1749.0</v>
      </c>
      <c r="G31" t="s" s="8">
        <v>53</v>
      </c>
      <c r="H31" t="s" s="8">
        <v>80</v>
      </c>
      <c r="I31" t="s" s="8">
        <v>96</v>
      </c>
    </row>
    <row r="32" ht="16.0" customHeight="true">
      <c r="A32" t="n" s="7">
        <v>4.9222972E7</v>
      </c>
      <c r="B32" t="s" s="8">
        <v>80</v>
      </c>
      <c r="C32" t="n" s="8">
        <f>IF(false,"120921747", "120921747")</f>
      </c>
      <c r="D32" t="s" s="8">
        <v>97</v>
      </c>
      <c r="E32" t="n" s="8">
        <v>1.0</v>
      </c>
      <c r="F32" t="n" s="8">
        <v>1.0</v>
      </c>
      <c r="G32" t="s" s="8">
        <v>53</v>
      </c>
      <c r="H32" t="s" s="8">
        <v>80</v>
      </c>
      <c r="I32" t="s" s="8">
        <v>98</v>
      </c>
    </row>
    <row r="33" ht="16.0" customHeight="true">
      <c r="A33" t="n" s="7">
        <v>4.9222946E7</v>
      </c>
      <c r="B33" t="s" s="8">
        <v>80</v>
      </c>
      <c r="C33" t="n" s="8">
        <f>IF(false,"120921901", "120921901")</f>
      </c>
      <c r="D33" t="s" s="8">
        <v>99</v>
      </c>
      <c r="E33" t="n" s="8">
        <v>1.0</v>
      </c>
      <c r="F33" t="n" s="8">
        <v>954.0</v>
      </c>
      <c r="G33" t="s" s="8">
        <v>53</v>
      </c>
      <c r="H33" t="s" s="8">
        <v>80</v>
      </c>
      <c r="I33" t="s" s="8">
        <v>100</v>
      </c>
    </row>
    <row r="34" ht="16.0" customHeight="true">
      <c r="A34" t="n" s="7">
        <v>4.9333357E7</v>
      </c>
      <c r="B34" t="s" s="8">
        <v>101</v>
      </c>
      <c r="C34" t="n" s="8">
        <f>IF(false,"120922573", "120922573")</f>
      </c>
      <c r="D34" t="s" s="8">
        <v>102</v>
      </c>
      <c r="E34" t="n" s="8">
        <v>1.0</v>
      </c>
      <c r="F34" t="n" s="8">
        <v>1049.0</v>
      </c>
      <c r="G34" t="s" s="8">
        <v>53</v>
      </c>
      <c r="H34" t="s" s="8">
        <v>101</v>
      </c>
      <c r="I34" t="s" s="8">
        <v>103</v>
      </c>
    </row>
    <row r="35" ht="16.0" customHeight="true">
      <c r="A35" t="n" s="7">
        <v>4.9335221E7</v>
      </c>
      <c r="B35" t="s" s="8">
        <v>101</v>
      </c>
      <c r="C35" t="n" s="8">
        <f>IF(false,"120922987", "120922987")</f>
      </c>
      <c r="D35" t="s" s="8">
        <v>104</v>
      </c>
      <c r="E35" t="n" s="8">
        <v>1.0</v>
      </c>
      <c r="F35" t="n" s="8">
        <v>1.0</v>
      </c>
      <c r="G35" t="s" s="8">
        <v>53</v>
      </c>
      <c r="H35" t="s" s="8">
        <v>101</v>
      </c>
      <c r="I35" t="s" s="8">
        <v>105</v>
      </c>
    </row>
    <row r="36" ht="16.0" customHeight="true">
      <c r="A36" t="n" s="7">
        <v>4.9339982E7</v>
      </c>
      <c r="B36" t="s" s="8">
        <v>101</v>
      </c>
      <c r="C36" t="n" s="8">
        <f>IF(false,"120922957", "120922957")</f>
      </c>
      <c r="D36" t="s" s="8">
        <v>92</v>
      </c>
      <c r="E36" t="n" s="8">
        <v>1.0</v>
      </c>
      <c r="F36" t="n" s="8">
        <v>1549.0</v>
      </c>
      <c r="G36" t="s" s="8">
        <v>53</v>
      </c>
      <c r="H36" t="s" s="8">
        <v>101</v>
      </c>
      <c r="I36" t="s" s="8">
        <v>106</v>
      </c>
    </row>
    <row r="37" ht="16.0" customHeight="true">
      <c r="A37" t="n" s="7">
        <v>4.9340659E7</v>
      </c>
      <c r="B37" t="s" s="8">
        <v>101</v>
      </c>
      <c r="C37" t="n" s="8">
        <f>IF(false,"120922957", "120922957")</f>
      </c>
      <c r="D37" t="s" s="8">
        <v>92</v>
      </c>
      <c r="E37" t="n" s="8">
        <v>1.0</v>
      </c>
      <c r="F37" t="n" s="8">
        <v>1749.0</v>
      </c>
      <c r="G37" t="s" s="8">
        <v>53</v>
      </c>
      <c r="H37" t="s" s="8">
        <v>101</v>
      </c>
      <c r="I37" t="s" s="8">
        <v>107</v>
      </c>
    </row>
    <row r="38" ht="16.0" customHeight="true">
      <c r="A38" t="n" s="7">
        <v>4.9359116E7</v>
      </c>
      <c r="B38" t="s" s="8">
        <v>101</v>
      </c>
      <c r="C38" t="n" s="8">
        <f>IF(false,"120923128", "120923128")</f>
      </c>
      <c r="D38" t="s" s="8">
        <v>108</v>
      </c>
      <c r="E38" t="n" s="8">
        <v>1.0</v>
      </c>
      <c r="F38" t="n" s="8">
        <v>3687.0</v>
      </c>
      <c r="G38" t="s" s="8">
        <v>53</v>
      </c>
      <c r="H38" t="s" s="8">
        <v>101</v>
      </c>
      <c r="I38" t="s" s="8">
        <v>109</v>
      </c>
    </row>
    <row r="39" ht="16.0" customHeight="true">
      <c r="A39" t="n" s="7">
        <v>4.9361952E7</v>
      </c>
      <c r="B39" t="s" s="8">
        <v>101</v>
      </c>
      <c r="C39" t="n" s="8">
        <f>IF(false,"120922950", "120922950")</f>
      </c>
      <c r="D39" t="s" s="8">
        <v>110</v>
      </c>
      <c r="E39" t="n" s="8">
        <v>1.0</v>
      </c>
      <c r="F39" t="n" s="8">
        <v>1479.0</v>
      </c>
      <c r="G39" t="s" s="8">
        <v>53</v>
      </c>
      <c r="H39" t="s" s="8">
        <v>101</v>
      </c>
      <c r="I39" t="s" s="8">
        <v>111</v>
      </c>
    </row>
    <row r="40" ht="16.0" customHeight="true">
      <c r="A40" t="n" s="7">
        <v>4.9366839E7</v>
      </c>
      <c r="B40" t="s" s="8">
        <v>101</v>
      </c>
      <c r="C40" t="n" s="8">
        <f>IF(false,"120922351", "120922351")</f>
      </c>
      <c r="D40" t="s" s="8">
        <v>62</v>
      </c>
      <c r="E40" t="n" s="8">
        <v>1.0</v>
      </c>
      <c r="F40" t="n" s="8">
        <v>819.0</v>
      </c>
      <c r="G40" t="s" s="8">
        <v>53</v>
      </c>
      <c r="H40" t="s" s="8">
        <v>101</v>
      </c>
      <c r="I40" t="s" s="8">
        <v>112</v>
      </c>
    </row>
    <row r="41" ht="16.0" customHeight="true">
      <c r="A41" t="n" s="7">
        <v>4.9376394E7</v>
      </c>
      <c r="B41" t="s" s="8">
        <v>101</v>
      </c>
      <c r="C41" t="n" s="8">
        <f>IF(false,"120921204", "120921204")</f>
      </c>
      <c r="D41" t="s" s="8">
        <v>113</v>
      </c>
      <c r="E41" t="n" s="8">
        <v>1.0</v>
      </c>
      <c r="F41" t="n" s="8">
        <v>1200.0</v>
      </c>
      <c r="G41" t="s" s="8">
        <v>53</v>
      </c>
      <c r="H41" t="s" s="8">
        <v>101</v>
      </c>
      <c r="I41" t="s" s="8">
        <v>114</v>
      </c>
    </row>
    <row r="42" ht="16.0" customHeight="true">
      <c r="A42" t="n" s="7">
        <v>4.9376946E7</v>
      </c>
      <c r="B42" t="s" s="8">
        <v>101</v>
      </c>
      <c r="C42" t="n" s="8">
        <f>IF(false,"120922947", "120922947")</f>
      </c>
      <c r="D42" t="s" s="8">
        <v>83</v>
      </c>
      <c r="E42" t="n" s="8">
        <v>1.0</v>
      </c>
      <c r="F42" t="n" s="8">
        <v>2069.0</v>
      </c>
      <c r="G42" t="s" s="8">
        <v>53</v>
      </c>
      <c r="H42" t="s" s="8">
        <v>101</v>
      </c>
      <c r="I42" t="s" s="8">
        <v>115</v>
      </c>
    </row>
    <row r="43" ht="16.0" customHeight="true">
      <c r="A43" t="n" s="7">
        <v>4.948885E7</v>
      </c>
      <c r="B43" t="s" s="8">
        <v>116</v>
      </c>
      <c r="C43" t="n" s="8">
        <f>IF(false,"005-1515", "005-1515")</f>
      </c>
      <c r="D43" t="s" s="8">
        <v>78</v>
      </c>
      <c r="E43" t="n" s="8">
        <v>1.0</v>
      </c>
      <c r="F43" t="n" s="8">
        <v>799.0</v>
      </c>
      <c r="G43" t="s" s="8">
        <v>53</v>
      </c>
      <c r="H43" t="s" s="8">
        <v>116</v>
      </c>
      <c r="I43" t="s" s="8">
        <v>117</v>
      </c>
    </row>
    <row r="44" ht="16.0" customHeight="true">
      <c r="A44" t="n" s="7">
        <v>4.9489572E7</v>
      </c>
      <c r="B44" t="s" s="8">
        <v>116</v>
      </c>
      <c r="C44" t="n" s="8">
        <f>IF(false,"120921902", "120921902")</f>
      </c>
      <c r="D44" t="s" s="8">
        <v>55</v>
      </c>
      <c r="E44" t="n" s="8">
        <v>1.0</v>
      </c>
      <c r="F44" t="n" s="8">
        <v>492.0</v>
      </c>
      <c r="G44" t="s" s="8">
        <v>53</v>
      </c>
      <c r="H44" t="s" s="8">
        <v>116</v>
      </c>
      <c r="I44" t="s" s="8">
        <v>118</v>
      </c>
    </row>
    <row r="45" ht="16.0" customHeight="true">
      <c r="A45" t="n" s="7">
        <v>4.9727517E7</v>
      </c>
      <c r="B45" t="s" s="8">
        <v>119</v>
      </c>
      <c r="C45" t="n" s="8">
        <f>IF(false,"005-1515", "005-1515")</f>
      </c>
      <c r="D45" t="s" s="8">
        <v>78</v>
      </c>
      <c r="E45" t="n" s="8">
        <v>1.0</v>
      </c>
      <c r="F45" t="n" s="8">
        <v>799.0</v>
      </c>
      <c r="G45" t="s" s="8">
        <v>53</v>
      </c>
      <c r="H45" t="s" s="8">
        <v>119</v>
      </c>
      <c r="I45" t="s" s="8">
        <v>120</v>
      </c>
    </row>
    <row r="46" ht="16.0" customHeight="true">
      <c r="A46" t="n" s="7">
        <v>4.9733083E7</v>
      </c>
      <c r="B46" t="s" s="8">
        <v>119</v>
      </c>
      <c r="C46" t="n" s="8">
        <f>IF(false,"005-1621", "005-1621")</f>
      </c>
      <c r="D46" t="s" s="8">
        <v>121</v>
      </c>
      <c r="E46" t="n" s="8">
        <v>1.0</v>
      </c>
      <c r="F46" t="n" s="8">
        <v>252.0</v>
      </c>
      <c r="G46" t="s" s="8">
        <v>53</v>
      </c>
      <c r="H46" t="s" s="8">
        <v>119</v>
      </c>
      <c r="I46" t="s" s="8">
        <v>122</v>
      </c>
    </row>
    <row r="47" ht="16.0" customHeight="true">
      <c r="A47" t="n" s="7">
        <v>4.975531E7</v>
      </c>
      <c r="B47" t="s" s="8">
        <v>119</v>
      </c>
      <c r="C47" t="n" s="8">
        <f>IF(false,"120921548", "120921548")</f>
      </c>
      <c r="D47" t="s" s="8">
        <v>123</v>
      </c>
      <c r="E47" t="n" s="8">
        <v>1.0</v>
      </c>
      <c r="F47" t="n" s="8">
        <v>829.0</v>
      </c>
      <c r="G47" t="s" s="8">
        <v>53</v>
      </c>
      <c r="H47" t="s" s="8">
        <v>119</v>
      </c>
      <c r="I47" t="s" s="8">
        <v>124</v>
      </c>
    </row>
    <row r="48" ht="16.0" customHeight="true">
      <c r="A48" t="n" s="7">
        <v>4.9764877E7</v>
      </c>
      <c r="B48" t="s" s="8">
        <v>119</v>
      </c>
      <c r="C48" t="n" s="8">
        <f>IF(false,"120922229", "120922229")</f>
      </c>
      <c r="D48" t="s" s="8">
        <v>125</v>
      </c>
      <c r="E48" t="n" s="8">
        <v>1.0</v>
      </c>
      <c r="F48" t="n" s="8">
        <v>742.0</v>
      </c>
      <c r="G48" t="s" s="8">
        <v>53</v>
      </c>
      <c r="H48" t="s" s="8">
        <v>119</v>
      </c>
      <c r="I48" t="s" s="8">
        <v>126</v>
      </c>
    </row>
    <row r="49" ht="16.0" customHeight="true">
      <c r="A49" t="n" s="7">
        <v>4.9777171E7</v>
      </c>
      <c r="B49" t="s" s="8">
        <v>119</v>
      </c>
      <c r="C49" t="n" s="8">
        <f>IF(false,"005-1515", "005-1515")</f>
      </c>
      <c r="D49" t="s" s="8">
        <v>78</v>
      </c>
      <c r="E49" t="n" s="8">
        <v>1.0</v>
      </c>
      <c r="F49" t="n" s="8">
        <v>966.0</v>
      </c>
      <c r="G49" t="s" s="8">
        <v>53</v>
      </c>
      <c r="H49" t="s" s="8">
        <v>119</v>
      </c>
      <c r="I49" t="s" s="8">
        <v>127</v>
      </c>
    </row>
    <row r="50" ht="16.0" customHeight="true">
      <c r="A50" t="n" s="7">
        <v>4.9915287E7</v>
      </c>
      <c r="B50" t="s" s="8">
        <v>128</v>
      </c>
      <c r="C50" t="n" s="8">
        <f>IF(false,"120922021", "120922021")</f>
      </c>
      <c r="D50" t="s" s="8">
        <v>129</v>
      </c>
      <c r="E50" t="n" s="8">
        <v>1.0</v>
      </c>
      <c r="F50" t="n" s="8">
        <v>1609.0</v>
      </c>
      <c r="G50" t="s" s="8">
        <v>53</v>
      </c>
      <c r="H50" t="s" s="8">
        <v>128</v>
      </c>
      <c r="I50" t="s" s="8">
        <v>130</v>
      </c>
    </row>
    <row r="51" ht="16.0" customHeight="true">
      <c r="A51" t="n" s="7">
        <v>4.9910788E7</v>
      </c>
      <c r="B51" t="s" s="8">
        <v>128</v>
      </c>
      <c r="C51" t="n" s="8">
        <f>IF(false,"120923170", "120923170")</f>
      </c>
      <c r="D51" t="s" s="8">
        <v>131</v>
      </c>
      <c r="E51" t="n" s="8">
        <v>1.0</v>
      </c>
      <c r="F51" t="n" s="8">
        <v>1078.0</v>
      </c>
      <c r="G51" t="s" s="8">
        <v>53</v>
      </c>
      <c r="H51" t="s" s="8">
        <v>128</v>
      </c>
      <c r="I51" t="s" s="8">
        <v>132</v>
      </c>
    </row>
    <row r="52" ht="16.0" customHeight="true">
      <c r="A52" t="n" s="7">
        <v>4.9927599E7</v>
      </c>
      <c r="B52" t="s" s="8">
        <v>128</v>
      </c>
      <c r="C52" t="n" s="8">
        <f>IF(false,"120922947", "120922947")</f>
      </c>
      <c r="D52" t="s" s="8">
        <v>83</v>
      </c>
      <c r="E52" t="n" s="8">
        <v>1.0</v>
      </c>
      <c r="F52" t="n" s="8">
        <v>2029.0</v>
      </c>
      <c r="G52" t="s" s="8">
        <v>53</v>
      </c>
      <c r="H52" t="s" s="8">
        <v>128</v>
      </c>
      <c r="I52" t="s" s="8">
        <v>133</v>
      </c>
    </row>
    <row r="53" ht="16.0" customHeight="true">
      <c r="A53" t="n" s="7">
        <v>4.9931099E7</v>
      </c>
      <c r="B53" t="s" s="8">
        <v>128</v>
      </c>
      <c r="C53" t="n" s="8">
        <f>IF(false,"005-1255", "005-1255")</f>
      </c>
      <c r="D53" t="s" s="8">
        <v>134</v>
      </c>
      <c r="E53" t="n" s="8">
        <v>1.0</v>
      </c>
      <c r="F53" t="n" s="8">
        <v>519.0</v>
      </c>
      <c r="G53" t="s" s="8">
        <v>53</v>
      </c>
      <c r="H53" t="s" s="8">
        <v>128</v>
      </c>
      <c r="I53" t="s" s="8">
        <v>135</v>
      </c>
    </row>
    <row r="54" ht="16.0" customHeight="true">
      <c r="A54" t="n" s="7">
        <v>4.992947E7</v>
      </c>
      <c r="B54" t="s" s="8">
        <v>128</v>
      </c>
      <c r="C54" t="n" s="8">
        <f>IF(false,"005-1255", "005-1255")</f>
      </c>
      <c r="D54" t="s" s="8">
        <v>134</v>
      </c>
      <c r="E54" t="n" s="8">
        <v>1.0</v>
      </c>
      <c r="F54" t="n" s="8">
        <v>519.0</v>
      </c>
      <c r="G54" t="s" s="8">
        <v>53</v>
      </c>
      <c r="H54" t="s" s="8">
        <v>128</v>
      </c>
      <c r="I54" t="s" s="8">
        <v>136</v>
      </c>
    </row>
    <row r="55" ht="16.0" customHeight="true">
      <c r="A55" t="n" s="7">
        <v>4.9936027E7</v>
      </c>
      <c r="B55" t="s" s="8">
        <v>128</v>
      </c>
      <c r="C55" t="n" s="8">
        <f>IF(false,"1003328", "1003328")</f>
      </c>
      <c r="D55" t="s" s="8">
        <v>137</v>
      </c>
      <c r="E55" t="n" s="8">
        <v>1.0</v>
      </c>
      <c r="F55" t="n" s="8">
        <v>789.0</v>
      </c>
      <c r="G55" t="s" s="8">
        <v>53</v>
      </c>
      <c r="H55" t="s" s="8">
        <v>128</v>
      </c>
      <c r="I55" t="s" s="8">
        <v>138</v>
      </c>
    </row>
    <row r="56" ht="16.0" customHeight="true">
      <c r="A56" t="n" s="7">
        <v>4.9933096E7</v>
      </c>
      <c r="B56" t="s" s="8">
        <v>128</v>
      </c>
      <c r="C56" t="n" s="8">
        <f>IF(false,"120921615", "120921615")</f>
      </c>
      <c r="D56" t="s" s="8">
        <v>139</v>
      </c>
      <c r="E56" t="n" s="8">
        <v>1.0</v>
      </c>
      <c r="F56" t="n" s="8">
        <v>289.0</v>
      </c>
      <c r="G56" t="s" s="8">
        <v>53</v>
      </c>
      <c r="H56" t="s" s="8">
        <v>128</v>
      </c>
      <c r="I56" t="s" s="8">
        <v>140</v>
      </c>
    </row>
    <row r="57" ht="16.0" customHeight="true">
      <c r="A57" t="n" s="7">
        <v>4.9943215E7</v>
      </c>
      <c r="B57" t="s" s="8">
        <v>128</v>
      </c>
      <c r="C57" t="n" s="8">
        <f>IF(false,"120921791", "120921791")</f>
      </c>
      <c r="D57" t="s" s="8">
        <v>141</v>
      </c>
      <c r="E57" t="n" s="8">
        <v>3.0</v>
      </c>
      <c r="F57" t="n" s="8">
        <v>4281.0</v>
      </c>
      <c r="G57" t="s" s="8">
        <v>53</v>
      </c>
      <c r="H57" t="s" s="8">
        <v>128</v>
      </c>
      <c r="I57" t="s" s="8">
        <v>142</v>
      </c>
    </row>
    <row r="58" ht="16.0" customHeight="true"/>
    <row r="59" ht="16.0" customHeight="true">
      <c r="A59" t="s" s="1">
        <v>37</v>
      </c>
      <c r="B59" s="1"/>
      <c r="C59" s="1"/>
      <c r="D59" s="1"/>
      <c r="E59" s="1"/>
      <c r="F59" t="n" s="8">
        <v>63320.0</v>
      </c>
      <c r="G59" s="2"/>
    </row>
    <row r="60" ht="16.0" customHeight="true"/>
    <row r="61" ht="16.0" customHeight="true">
      <c r="A61" t="s" s="1">
        <v>36</v>
      </c>
    </row>
    <row r="62" ht="34.0" customHeight="true">
      <c r="A62" t="s" s="9">
        <v>38</v>
      </c>
      <c r="B62" t="s" s="9">
        <v>0</v>
      </c>
      <c r="C62" t="s" s="9">
        <v>43</v>
      </c>
      <c r="D62" t="s" s="9">
        <v>1</v>
      </c>
      <c r="E62" t="s" s="9">
        <v>2</v>
      </c>
      <c r="F62" t="s" s="9">
        <v>39</v>
      </c>
      <c r="G62" t="s" s="9">
        <v>5</v>
      </c>
      <c r="H62" t="s" s="9">
        <v>3</v>
      </c>
      <c r="I62" t="s" s="9">
        <v>4</v>
      </c>
    </row>
    <row r="63" ht="16.0" customHeight="true">
      <c r="A63" t="n" s="8">
        <v>4.9071963E7</v>
      </c>
      <c r="B63" t="s" s="8">
        <v>64</v>
      </c>
      <c r="C63" t="n" s="8">
        <f>IF(false,"008-577", "008-577")</f>
      </c>
      <c r="D63" t="s" s="8">
        <v>72</v>
      </c>
      <c r="E63" t="n" s="8">
        <v>1.0</v>
      </c>
      <c r="F63" t="n" s="8">
        <v>-515.0</v>
      </c>
      <c r="G63" t="s" s="8">
        <v>143</v>
      </c>
      <c r="H63" t="s" s="8">
        <v>64</v>
      </c>
      <c r="I63" t="s" s="8">
        <v>144</v>
      </c>
    </row>
    <row r="64" ht="16.0" customHeight="true">
      <c r="A64" t="n" s="8">
        <v>4.948885E7</v>
      </c>
      <c r="B64" t="s" s="8">
        <v>116</v>
      </c>
      <c r="C64" t="n" s="8">
        <f>IF(false,"005-1515", "005-1515")</f>
      </c>
      <c r="D64" t="s" s="8">
        <v>78</v>
      </c>
      <c r="E64" t="n" s="8">
        <v>1.0</v>
      </c>
      <c r="F64" t="n" s="8">
        <v>-799.0</v>
      </c>
      <c r="G64" t="s" s="8">
        <v>143</v>
      </c>
      <c r="H64" t="s" s="8">
        <v>128</v>
      </c>
      <c r="I64" t="s" s="8">
        <v>145</v>
      </c>
    </row>
    <row r="65" ht="16.0" customHeight="true">
      <c r="A65" t="n" s="8">
        <v>4.8260767E7</v>
      </c>
      <c r="B65" t="s" s="8">
        <v>146</v>
      </c>
      <c r="C65" t="n" s="8">
        <f>IF(false,"120921945", "120921945")</f>
      </c>
      <c r="D65" t="s" s="8">
        <v>147</v>
      </c>
      <c r="E65" t="n" s="8">
        <v>1.0</v>
      </c>
      <c r="F65" t="n" s="8">
        <v>-655.0</v>
      </c>
      <c r="G65" t="s" s="8">
        <v>143</v>
      </c>
      <c r="H65" t="s" s="8">
        <v>128</v>
      </c>
      <c r="I65" t="s" s="8">
        <v>148</v>
      </c>
    </row>
    <row r="66" ht="16.0" customHeight="true"/>
    <row r="67" ht="16.0" customHeight="true">
      <c r="A67" t="s" s="1">
        <v>37</v>
      </c>
      <c r="F67" t="n" s="8">
        <v>-1969.0</v>
      </c>
      <c r="G67" s="2"/>
      <c r="H67" s="0"/>
      <c r="I67" s="0"/>
    </row>
    <row r="68" ht="16.0" customHeight="true">
      <c r="A68" s="1"/>
      <c r="B68" s="1"/>
      <c r="C68" s="1"/>
      <c r="D68" s="1"/>
      <c r="E68" s="1"/>
      <c r="F68" s="1"/>
      <c r="G68" s="1"/>
      <c r="H68" s="1"/>
      <c r="I68" s="1"/>
    </row>
    <row r="69" ht="16.0" customHeight="true">
      <c r="A69" t="s" s="1">
        <v>40</v>
      </c>
    </row>
    <row r="70" ht="34.0" customHeight="true">
      <c r="A70" t="s" s="9">
        <v>47</v>
      </c>
      <c r="B70" t="s" s="9">
        <v>48</v>
      </c>
      <c r="C70" s="9"/>
      <c r="D70" s="9"/>
      <c r="E70" s="9"/>
      <c r="F70" t="s" s="9">
        <v>39</v>
      </c>
      <c r="G70" t="s" s="9">
        <v>5</v>
      </c>
      <c r="H70" t="s" s="9">
        <v>3</v>
      </c>
      <c r="I70" t="s" s="9">
        <v>4</v>
      </c>
    </row>
    <row r="71" ht="16.0" customHeight="true">
      <c r="A71" t="n" s="0">
        <v>1.49800108E8</v>
      </c>
      <c r="B71" t="s" s="0">
        <v>149</v>
      </c>
      <c r="C71" s="8"/>
      <c r="D71" s="8"/>
      <c r="E71" s="8"/>
      <c r="F71" t="n" s="0">
        <v>-51751.22</v>
      </c>
      <c r="G71" t="s" s="8">
        <v>150</v>
      </c>
      <c r="H71" t="s" s="0">
        <v>64</v>
      </c>
      <c r="I71" t="s" s="0">
        <v>151</v>
      </c>
    </row>
    <row r="72" ht="16.0" customHeight="true"/>
    <row r="73" ht="16.0" customHeight="true">
      <c r="A73" t="s" s="1">
        <v>37</v>
      </c>
      <c r="F73" t="n" s="8">
        <v>-51751.22</v>
      </c>
      <c r="G73" s="2"/>
      <c r="H73" s="0"/>
      <c r="I73" s="0"/>
    </row>
    <row r="74" ht="16.0" customHeight="true">
      <c r="A74" s="1"/>
      <c r="B74" s="1"/>
      <c r="C74" s="1"/>
      <c r="D74" s="1"/>
      <c r="E74" s="1"/>
      <c r="F74" s="1"/>
      <c r="G74" s="1"/>
      <c r="H74" s="1"/>
      <c r="I74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