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<sst xmlns="http://schemas.openxmlformats.org/spreadsheetml/2006/main" count="1522" uniqueCount="274">
  <si>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</si>
  <si>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</si>
  <si>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</si>
  <si>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</si>
  <si>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</si>
  <si>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</si>
  <si>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</si>
  <si>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</si>
  <si>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</si>
  <si>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</si>
  <si>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</si>
  <si>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</si>
  <si>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</si>
  <si>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</si>
  <si>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</si>
  <si>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</si>
  <si>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</si>
  <si>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</si>
  <si>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</si>
  <si>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</si>
  <si>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</si>
  <si>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</si>
  <si>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</si>
  <si>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</si>
  <si>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</si>
  <si>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</si>
  <si>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</si>
  <si>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</si>
  <si>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</si>
  <si>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</si>
  <si>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</si>
  <si>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</si>
  <si>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</si>
  <si>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</si>
  <si>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</si>
  <si>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</si>
  <si>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</si>
  <si>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</si>
  <si>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</si>
  <si>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</si>
  <si>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</si>
  <si>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</si>
  <si>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</si>
  <si>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</si>
  <si>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</si>
  <si>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</si>
  <si>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</si>
  <si>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</si>
  <si>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</si>
  <si>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</si>
  <si>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22.04.2021</t>
  </si>
  <si>
    <t>17.04.2021</t>
  </si>
  <si>
    <t>Joonies трусики Comfort XL (12-17 кг) 38 шт.</t>
  </si>
  <si>
    <t>Платёж покупателя</t>
  </si>
  <si>
    <t>21.04.2021</t>
  </si>
  <si>
    <t>607a60633b317640ef65c32a</t>
  </si>
  <si>
    <t>19.04.2021</t>
  </si>
  <si>
    <t>607d341ef4c0cb254654d56c</t>
  </si>
  <si>
    <t>Japan Gals натуральная маска с экстрактом алоэ, 30 шт.</t>
  </si>
  <si>
    <t>607dde7199d6ef0df7d10a45</t>
  </si>
  <si>
    <t>Goo.N подгузники Ultra NB (до 5 кг) 114 шт.</t>
  </si>
  <si>
    <t>607d8c6bc5311b06f1a52902</t>
  </si>
  <si>
    <t>I'm Sorry for My Skin Расслабляющая тканевая маска с нейтральным pH5.5 Jelly Mask-Relaxing (Shoes), 33 мл х 10 шт</t>
  </si>
  <si>
    <t>607d947cb9f8edc1fa1ed0c9</t>
  </si>
  <si>
    <t>18.04.2021</t>
  </si>
  <si>
    <t>Набор Esthetic House CP-1 Intense nourishing v2.0, шампунь, 500 мл и кондиционер, 500 мл</t>
  </si>
  <si>
    <t>607c042ac3080f13340900d7</t>
  </si>
  <si>
    <t>Joonies трусики Comfort M (6-11 кг) 54 шт.</t>
  </si>
  <si>
    <t>607d33889066f430b5a93f46</t>
  </si>
  <si>
    <t>Merries подгузники XL (12-20 кг) 44 шт.</t>
  </si>
  <si>
    <t>607ddd29dff13b134eb23e16</t>
  </si>
  <si>
    <t>20.04.2021</t>
  </si>
  <si>
    <t>Goo.N трусики Ultra XXL (13-25 кг) 36 шт.</t>
  </si>
  <si>
    <t>607eb91c3620c22f5ff00f1a</t>
  </si>
  <si>
    <t>Goo.N трусики Сheerful Baby XL (11-18 кг) 42 шт.</t>
  </si>
  <si>
    <t>607e790c954f6bf8408cc695</t>
  </si>
  <si>
    <t>607d8df40fe9955e11eeed37</t>
  </si>
  <si>
    <t>16.04.2021</t>
  </si>
  <si>
    <t>Goo.N подгузники M (6-11 кг) 64 шт.</t>
  </si>
  <si>
    <t>607fe43804e9436ae3052c03</t>
  </si>
  <si>
    <t>YokoSun трусики M (6-10 кг) 58 шт.</t>
  </si>
  <si>
    <t>607fe4768927ca274866abf8</t>
  </si>
  <si>
    <t>Goo.N подгузники Ultra (6-11 кг) 80 шт.</t>
  </si>
  <si>
    <t>607f127620d51d6b772d5eda</t>
  </si>
  <si>
    <t>Max Factor карандаш Real Brow Fiber Pencil, оттенок 005 rich brown</t>
  </si>
  <si>
    <t>607a9f0ef78dba3146a6e63c</t>
  </si>
  <si>
    <t>Pigeon Шампунь-пенка, 0+ мес, 350 мл</t>
  </si>
  <si>
    <t>607e9de39066f44fa1a93e9e</t>
  </si>
  <si>
    <t>YokoSun трусики L (9-14 кг) 44 шт.</t>
  </si>
  <si>
    <t>6080061b20d51d45252d5e69</t>
  </si>
  <si>
    <t>Смесь Kabrita 2 GOLD для комфортного пищеварения, 6-12 месяцев, 400 г</t>
  </si>
  <si>
    <t>608006652fe098551c4b3eb3</t>
  </si>
  <si>
    <t>14.04.2021</t>
  </si>
  <si>
    <t>Goo.N подгузники NB (0-5 кг) 90 шт.</t>
  </si>
  <si>
    <t>60800a8bdbdc31bc48574cf7</t>
  </si>
  <si>
    <t>Крем Bonibelle Syn-Ake Intense Repair Wrinkle Cream антивозрастной для лица, 80 мл</t>
  </si>
  <si>
    <t>60800d2dc5311b0740a52a47</t>
  </si>
  <si>
    <t>Joonies трусики Premium Soft L (9-14 кг) 44 шт.</t>
  </si>
  <si>
    <t>607d46bf99d6ef4280d10a5d</t>
  </si>
  <si>
    <t>Esthetic House Formula Ampoule AC Tea Tree Сыворотка для лица, 80 мл</t>
  </si>
  <si>
    <t>608016b65a3951acf01984c3</t>
  </si>
  <si>
    <t>Merries подгузники L (9-14 кг) 54 шт.</t>
  </si>
  <si>
    <t>607fe4d28927cac1d366aab0</t>
  </si>
  <si>
    <t>Goo.N трусики L (9-14 кг) 44 шт.</t>
  </si>
  <si>
    <t>607de6fe7153b3c82afe760f</t>
  </si>
  <si>
    <t>6080211bc3080f5c0f930853</t>
  </si>
  <si>
    <t>Joonies подгузники Premium Soft M (6-11 кг) 58 шт.</t>
  </si>
  <si>
    <t>608024aa3620c22a45f00e39</t>
  </si>
  <si>
    <t>608024e2954f6b05e88cc684</t>
  </si>
  <si>
    <t>607d918cbed21e73c6c24a0e</t>
  </si>
  <si>
    <t>607c3818c5311b6023a5291c</t>
  </si>
  <si>
    <t>Esthetic House кондиционер для волос CP-1 Ginger Purifying имбирный, 500 мл</t>
  </si>
  <si>
    <t>607d6683fbacea6a7464cfed</t>
  </si>
  <si>
    <t>Смесь БИБИКОЛЬ Нэнни 3, от 1 года, 800 г</t>
  </si>
  <si>
    <t>607d47e2f4c0cb161a54d57c</t>
  </si>
  <si>
    <t>607e6fccf78dba42f0a6e5d4</t>
  </si>
  <si>
    <t>Joonies трусики Premium Soft XL (12-17 кг) 38 шт.</t>
  </si>
  <si>
    <t>607e72b52af6cd5a6d37223f</t>
  </si>
  <si>
    <t>Гель для стирки Kao Attack Multi‐Action, 0.77 кг, дой-пак</t>
  </si>
  <si>
    <t>607d3265863e4e59cc88beae</t>
  </si>
  <si>
    <t>13.04.2021</t>
  </si>
  <si>
    <t>608028ea954f6b2bf48cc6b3</t>
  </si>
  <si>
    <t>607e74afdbdc314d03574d61</t>
  </si>
  <si>
    <t>60802ba1c3080f0d9b930810</t>
  </si>
  <si>
    <t>Esthetic House Набор Кондиционер + шампунь для волос CP-1, 500 мл + 100 мл</t>
  </si>
  <si>
    <t>60802c223620c237baf00f0a</t>
  </si>
  <si>
    <t>607d4ae50fe995324feeecbb</t>
  </si>
  <si>
    <t>Смесь Kabrita 3 GOLD для комфортного пищеварения, старше 12 месяцев, 400 г</t>
  </si>
  <si>
    <t>607dcf8f8927ca3ed6c78080</t>
  </si>
  <si>
    <t>Esthetic House маска-филлер CP-1 3 Seconds Hair Ringer (Hair Fill-up Ampoule), 13 мл, 10 шт.</t>
  </si>
  <si>
    <t>6080356d6a8643351c96ffab</t>
  </si>
  <si>
    <t>La'dor Wonder Hair Oil Масло увлажняющее для восстановления и блеска волос, 10 мл</t>
  </si>
  <si>
    <t>15.04.2021</t>
  </si>
  <si>
    <t>Goo.N подгузники Ultra XL (12-20 кг) 52 шт.</t>
  </si>
  <si>
    <t>60803ee3f4c0cb7dc954d581</t>
  </si>
  <si>
    <t>Esthetic House Набор Шампунь + кондиционер для волос CP-1, 500 мл + 100 мл</t>
  </si>
  <si>
    <t>607ff51bf988015dce8bfeb1</t>
  </si>
  <si>
    <t>Esthetic House шампунь для волос протеиновый CP-1 Bright Complex Intense Nourishing, 500 мл</t>
  </si>
  <si>
    <t>6080459c20d51d40aa2d5e75</t>
  </si>
  <si>
    <t>Goo.N трусики Ultra XL (12-20 кг) 50 шт.</t>
  </si>
  <si>
    <t>60804713f4c0cb103d54d541</t>
  </si>
  <si>
    <t>Manuoki трусики М (6-11 кг) 56 шт.</t>
  </si>
  <si>
    <t>608047b9fbacea0d0264cf8c</t>
  </si>
  <si>
    <t>Manuoki подгузники UltraThin L (12+ кг) 44 шт.</t>
  </si>
  <si>
    <t>Merries подгузники M (6-11 кг) 64 шт.</t>
  </si>
  <si>
    <t>6080481f20d51d452e2d5f3a</t>
  </si>
  <si>
    <t>Pigeon Бутылочка Перистальтик Плюс с широким горлом PP, 160 мл, с рождения, бесцветный</t>
  </si>
  <si>
    <t>60804cbc3620c2628cf00e6e</t>
  </si>
  <si>
    <t>608045db04e943da9b052d3a</t>
  </si>
  <si>
    <t>6080516f8927cac86866abfa</t>
  </si>
  <si>
    <t>Missha BB крем Perfect Cover, SPF 42, 20 мл, оттенок: 13 bright beige</t>
  </si>
  <si>
    <t>608055d40fe9956ec1eeed58</t>
  </si>
  <si>
    <t>Гель для стирки Kao Attack Bio EX, 0.77 кг, дой-пак</t>
  </si>
  <si>
    <t>608058043620c22e22f00e94</t>
  </si>
  <si>
    <t>Manuoki трусики L (9-14 кг) 44 шт.</t>
  </si>
  <si>
    <t>607c480fc3080f78af9308bb</t>
  </si>
  <si>
    <t>607c7effbed21e0ec2c24917</t>
  </si>
  <si>
    <t>60805ab45a39510979c173b1</t>
  </si>
  <si>
    <t>YokoSun трусики XL (12-20 кг) 38 шт.</t>
  </si>
  <si>
    <t>60806231fbacea3bcc64cfcd</t>
  </si>
  <si>
    <t>6080642604e9439cdf052c6c</t>
  </si>
  <si>
    <t>608068beb9f8ed242a1ed0e6</t>
  </si>
  <si>
    <t>607f93e132da83c52786f863</t>
  </si>
  <si>
    <t>60806d308927ca26da66aad2</t>
  </si>
  <si>
    <t>60806fedfbacea087864cf30</t>
  </si>
  <si>
    <t>Goo.N подгузники XL (12-20 кг) 42 шт.</t>
  </si>
  <si>
    <t>6080790c83b1f2605acf6381</t>
  </si>
  <si>
    <t>Merries трусики XXL (15-28 кг) 32 шт.</t>
  </si>
  <si>
    <t>607ff7405a395135c21985cc</t>
  </si>
  <si>
    <t>60807dbb32da83675d86f83a</t>
  </si>
  <si>
    <t>Ёkitto трусики L (9-14 кг) 44 шт.</t>
  </si>
  <si>
    <t>608090a5f78dba113ca6e5d0</t>
  </si>
  <si>
    <t>Vivienne Sabo Тушь для ресниц Cabaret Premiere, 01 черный</t>
  </si>
  <si>
    <t>608090a7f78dba0b1ca6e5d0</t>
  </si>
  <si>
    <t>Koelf Гидрогелевые патчи для век с рубиновым порошком и экстрактом болгарской розы Ruby &amp; bulgarian rose eye patch, 60 шт.</t>
  </si>
  <si>
    <t>607f3e05f78dba3649a6e578</t>
  </si>
  <si>
    <t>60801f8799d6ef7eddd10b05</t>
  </si>
  <si>
    <t>607f33e994d5276f9297bd40</t>
  </si>
  <si>
    <t>YokoSun подгузники S (до 6 кг) 82 шт.</t>
  </si>
  <si>
    <t>607c896ff4c0cb59ff54d530</t>
  </si>
  <si>
    <t>Meine Liebe, гель для мытья овощей, фруктов, детской посуды и игрушек, 485 мл</t>
  </si>
  <si>
    <t>60803ecabed21e5271c249ab</t>
  </si>
  <si>
    <t>607ecc928927ca275066ab7e</t>
  </si>
  <si>
    <t>607bf514792ab16f30be71cb</t>
  </si>
  <si>
    <t>607c6f56b9f8ed25101ed051</t>
  </si>
  <si>
    <t>Pigeon Ножницы 15122 белый</t>
  </si>
  <si>
    <t>607f17ad94d527520897bd22</t>
  </si>
  <si>
    <t>608003bec3080f5e3293081b</t>
  </si>
  <si>
    <t>607dadb4954f6b2daa8cc6cd</t>
  </si>
  <si>
    <t>607ee0e720d51d77912d5f8a</t>
  </si>
  <si>
    <t>Pigeon Шампунь-пенка, 0+ мес, запасной блок, 300 мл</t>
  </si>
  <si>
    <t>607f28bdfbacea2c4864cf71</t>
  </si>
  <si>
    <t>Goo.N подгузники Ultra L (9-14 кг) 68 шт.</t>
  </si>
  <si>
    <t>607f9f84c5311b1134a5290a</t>
  </si>
  <si>
    <t>Merries трусики XL (12-22 кг) 50 шт.</t>
  </si>
  <si>
    <t>607f3285dff13b2bacb23e8d</t>
  </si>
  <si>
    <t>607fbe96bed21e2343c24910</t>
  </si>
  <si>
    <t>Genki подгузники Premium Soft L (9-14 кг) 54 шт.</t>
  </si>
  <si>
    <t>607f4b86f78dba52e1a6e552</t>
  </si>
  <si>
    <t>607ec016f4c0cb3b3454d573</t>
  </si>
  <si>
    <t>607f2a2032da83443286f84f</t>
  </si>
  <si>
    <t>Petitfee Гидрогелевые патчи для глаз Black Pearl &amp; Gold Hydrogel Eye Patch, 60 шт.</t>
  </si>
  <si>
    <t>607f4137954f6b1d108cc6fe</t>
  </si>
  <si>
    <t>Attack, Multi-Action стиральный порошок с кислородным пятновыводителем и кондиционером, 0,8 кг</t>
  </si>
  <si>
    <t>607fc48c7399011f15f7b54e</t>
  </si>
  <si>
    <t>Jigott Snail Reparing Cream Восстанавливающий крем для лица с муцином улитки, 100 мл</t>
  </si>
  <si>
    <t>60804fac7153b30b65fe7694</t>
  </si>
  <si>
    <t>607f32a332da833d0286f7d4</t>
  </si>
  <si>
    <t>Nagara поглотитель запаха Aqua Beads</t>
  </si>
  <si>
    <t>607f2058dbdc315f58574d1a</t>
  </si>
  <si>
    <t>Goo.N трусики XL (12-20 кг) 38 шт.</t>
  </si>
  <si>
    <t>607f212e5a3951d40e1984ba</t>
  </si>
  <si>
    <t>607fc6348927ca30aa66ac0b</t>
  </si>
  <si>
    <t>Goo.N подгузники Ultra S (4-8 кг) 104 шт.</t>
  </si>
  <si>
    <t>607fb749863e4e1ab388bf94</t>
  </si>
  <si>
    <t>Ciracle салфетки для удаления черных точек Pore Control Blackhead Off Sheet, 30 шт.</t>
  </si>
  <si>
    <t>607f1982863e4e74aa88bee6</t>
  </si>
  <si>
    <t>Joonies подгузники Premium Soft L (9-14 кг) 42 шт.</t>
  </si>
  <si>
    <t>607ef5184f5c6e66ab37b159</t>
  </si>
  <si>
    <t>60805818954f6b28aff842b0</t>
  </si>
  <si>
    <t>607d28656a86430469970043</t>
  </si>
  <si>
    <t>Смесь БИБИКОЛЬ Нэнни 1 с пребиотиками, с 0 до 6 месяцев, 800 г</t>
  </si>
  <si>
    <t>607e996304e943193a052c5c</t>
  </si>
  <si>
    <t>607d793294d527ea3acc22b1</t>
  </si>
  <si>
    <t>607f6d1804e9431194052c53</t>
  </si>
  <si>
    <t>607ea2abf78dba7a16a6e5a9</t>
  </si>
  <si>
    <t>Genki трусики Premium Soft XL (12-17 кг) 26 шт.</t>
  </si>
  <si>
    <t>60804c83f988011f3d8bfedd</t>
  </si>
  <si>
    <t>607eda6f99d6ef4200d10b46</t>
  </si>
  <si>
    <t>Takeshi трусики бамбуковые Kid's L (9-14 кг) 44 шт.</t>
  </si>
  <si>
    <t>607f3ed420d51d5af62d5ea4</t>
  </si>
  <si>
    <t>607f0d8d32da8343f286f84e</t>
  </si>
  <si>
    <t>607f1e1103c37871bd57a6c4</t>
  </si>
  <si>
    <t>Merries подгузники L (9-14 кг) 64 шт.</t>
  </si>
  <si>
    <t>607f1850c3080f628f08ffd5</t>
  </si>
  <si>
    <t>60805907b9f8eda5981ed0f3</t>
  </si>
  <si>
    <t>607f1b24dbdc31eebd574ce0</t>
  </si>
  <si>
    <t>607eb80c99d6ef5073d10a60</t>
  </si>
  <si>
    <t>607eb212c5311b63a0a529e5</t>
  </si>
  <si>
    <t>607f6b9299d6ef29cbd10a37</t>
  </si>
  <si>
    <t>607f3be099d6ef034ed10a67</t>
  </si>
  <si>
    <t>607f2dbd94d5273a5497bd86</t>
  </si>
  <si>
    <t>Japan Gals натуральная маска с экстрактом жемчуга, 30 шт.</t>
  </si>
  <si>
    <t>607f49ed792ab147b7be715c</t>
  </si>
  <si>
    <t>607efad3dff13b448fb23ef2</t>
  </si>
  <si>
    <t>MEDI-PEEL 5GF Bor-Tox Peptide Ampoule сыворотка для лица с эффектом ботокса, 30 мл</t>
  </si>
  <si>
    <t>607eecdd03c3786adc57a6d5</t>
  </si>
  <si>
    <t>Goo.N подгузники S (4-8 кг) 84 шт.</t>
  </si>
  <si>
    <t>607ed7e64f5c6e6e4137b149</t>
  </si>
  <si>
    <t>607f21614f5c6e311a37b093</t>
  </si>
  <si>
    <t>607e7b3f863e4e3f9988bf5e</t>
  </si>
  <si>
    <t>607fa479c5311b188ca52992</t>
  </si>
  <si>
    <t>Goo.N трусики Ultra M (7-12 кг) 74 шт.</t>
  </si>
  <si>
    <t>608047e26a86434dad96ffed</t>
  </si>
  <si>
    <t>607dedc39066f450f7a93ee1</t>
  </si>
  <si>
    <t>YokoSun трусики Premium XL (12-20 кг) 38 шт.</t>
  </si>
  <si>
    <t>607de6aa8927ca801766ab0e</t>
  </si>
  <si>
    <t>607f276d7153b32d2ffe7616</t>
  </si>
  <si>
    <t>26.02.2021</t>
  </si>
  <si>
    <t>6080e40b94d5276598cc2200</t>
  </si>
  <si>
    <t>Стиральный порошок Meine Liebe Универсальный, пластиковый пакет, 1 кг</t>
  </si>
  <si>
    <t>607f112e7153b3384ffe7664</t>
  </si>
  <si>
    <t>607f3dd3fbacea091264cf80</t>
  </si>
  <si>
    <t>607fd5be2af6cd1eb5372252</t>
  </si>
  <si>
    <t>Губка для плит Vileda Пур Актив 2 шт, желтый/зеленый</t>
  </si>
  <si>
    <t>607f20a594d5270322cc2194</t>
  </si>
  <si>
    <t>607f3ca9792ab17de5be7199</t>
  </si>
  <si>
    <t>607f07473620c247a5f00e7c</t>
  </si>
  <si>
    <t>607f3bd304e94304aa052ce3</t>
  </si>
  <si>
    <t>607d855b2fe09827b14b3e4d</t>
  </si>
  <si>
    <t>I'm Sorry for My Skin Тканевая маска для восстановления кожи Revitalizing Jelly Mask (Beer), 33 мл х 10 шт</t>
  </si>
  <si>
    <t>607efa23bed21e5f37c24917</t>
  </si>
  <si>
    <t>608023d2bed21e1631c249b3</t>
  </si>
  <si>
    <t>607d25ca6a8643728096fffd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</si>
</sst>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644158.0</v>
      </c>
    </row>
    <row r="4" spans="1:9" s="3" customFormat="1" x14ac:dyDescent="0.2" ht="16.0" customHeight="true">
      <c r="A4" s="3" t="s">
        <v>34</v>
      </c>
      <c r="B4" s="10" t="n">
        <v>186928.0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4.3650533E7</v>
      </c>
      <c r="B8" s="8" t="s">
        <v>51</v>
      </c>
      <c r="C8" s="8" t="n">
        <f>IF(false,"120922351", "120922351")</f>
      </c>
      <c r="D8" s="8" t="s">
        <v>52</v>
      </c>
      <c r="E8" s="8" t="n">
        <v>1.0</v>
      </c>
      <c r="F8" s="8" t="n">
        <v>776.0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4.388422E7</v>
      </c>
      <c r="B9" t="s" s="8">
        <v>56</v>
      </c>
      <c r="C9" t="n" s="8">
        <f>IF(false,"120922351", "120922351")</f>
      </c>
      <c r="D9" t="s" s="8">
        <v>52</v>
      </c>
      <c r="E9" t="n" s="8">
        <v>2.0</v>
      </c>
      <c r="F9" t="n" s="8">
        <v>1356.0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4.3970926E7</v>
      </c>
      <c r="B10" s="8" t="s">
        <v>56</v>
      </c>
      <c r="C10" s="8" t="n">
        <f>IF(false,"120922598", "120922598")</f>
      </c>
      <c r="D10" s="8" t="s">
        <v>58</v>
      </c>
      <c r="E10" s="8" t="n">
        <v>1.0</v>
      </c>
      <c r="F10" s="8" t="n">
        <v>915.0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4.3925226E7</v>
      </c>
      <c r="B11" t="s" s="8">
        <v>56</v>
      </c>
      <c r="C11" t="n" s="8">
        <f>IF(false,"005-1112", "005-1112")</f>
      </c>
      <c r="D11" t="s" s="8">
        <v>60</v>
      </c>
      <c r="E11" t="n" s="8">
        <v>1.0</v>
      </c>
      <c r="F11" t="n" s="8">
        <v>1420.0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4.3933775E7</v>
      </c>
      <c r="B12" t="s" s="8">
        <v>56</v>
      </c>
      <c r="C12" t="n" s="8">
        <f>IF(false,"120922701", "120922701")</f>
      </c>
      <c r="D12" t="s" s="8">
        <v>62</v>
      </c>
      <c r="E12" t="n" s="8">
        <v>1.0</v>
      </c>
      <c r="F12" t="n" s="8">
        <v>783.0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4.3783077E7</v>
      </c>
      <c r="B13" s="8" t="s">
        <v>64</v>
      </c>
      <c r="C13" s="8" t="n">
        <f>IF(false,"120921942", "120921942")</f>
      </c>
      <c r="D13" s="8" t="s">
        <v>65</v>
      </c>
      <c r="E13" s="8" t="n">
        <v>1.0</v>
      </c>
      <c r="F13" s="8" t="n">
        <v>900.0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4.3883667E7</v>
      </c>
      <c r="B14" s="8" t="s">
        <v>56</v>
      </c>
      <c r="C14" s="8" t="n">
        <f>IF(false,"120922352", "120922352")</f>
      </c>
      <c r="D14" s="8" t="s">
        <v>67</v>
      </c>
      <c r="E14" s="8" t="n">
        <v>1.0</v>
      </c>
      <c r="F14" s="8" t="n">
        <v>1.0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4.3970221E7</v>
      </c>
      <c r="B15" t="s" s="8">
        <v>56</v>
      </c>
      <c r="C15" t="n" s="8">
        <f>IF(false,"003-318", "003-318")</f>
      </c>
      <c r="D15" t="s" s="8">
        <v>69</v>
      </c>
      <c r="E15" t="n" s="8">
        <v>2.0</v>
      </c>
      <c r="F15" t="n" s="8">
        <v>2473.0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4.4033155E7</v>
      </c>
      <c r="B16" t="s" s="8">
        <v>71</v>
      </c>
      <c r="C16" t="n" s="8">
        <f>IF(false,"120922005", "120922005")</f>
      </c>
      <c r="D16" t="s" s="8">
        <v>72</v>
      </c>
      <c r="E16" t="n" s="8">
        <v>1.0</v>
      </c>
      <c r="F16" s="8" t="n">
        <v>1384.0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4.3997612E7</v>
      </c>
      <c r="B17" s="8" t="s">
        <v>71</v>
      </c>
      <c r="C17" s="8" t="n">
        <f>IF(false,"005-1359", "005-1359")</f>
      </c>
      <c r="D17" s="8" t="s">
        <v>74</v>
      </c>
      <c r="E17" s="8" t="n">
        <v>1.0</v>
      </c>
      <c r="F17" s="8" t="n">
        <v>824.0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4.3930779E7</v>
      </c>
      <c r="B18" t="s" s="8">
        <v>56</v>
      </c>
      <c r="C18" t="n" s="8">
        <f>IF(false,"003-318", "003-318")</f>
      </c>
      <c r="D18" t="s" s="8">
        <v>69</v>
      </c>
      <c r="E18" t="n" s="8">
        <v>4.0</v>
      </c>
      <c r="F18" t="n" s="8">
        <v>5336.0</v>
      </c>
      <c r="G18" t="s" s="8">
        <v>53</v>
      </c>
      <c r="H18" t="s" s="8">
        <v>54</v>
      </c>
      <c r="I18" t="s" s="8">
        <v>76</v>
      </c>
    </row>
    <row r="19" spans="1:9" ht="16.0" x14ac:dyDescent="0.2" customHeight="true">
      <c r="A19" s="7" t="n">
        <v>4.3615051E7</v>
      </c>
      <c r="B19" s="8" t="s">
        <v>77</v>
      </c>
      <c r="C19" s="8" t="n">
        <f>IF(false,"002-100", "002-100")</f>
      </c>
      <c r="D19" s="8" t="s">
        <v>78</v>
      </c>
      <c r="E19" s="8" t="n">
        <v>1.0</v>
      </c>
      <c r="F19" s="8" t="n">
        <v>1399.0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4.3648135E7</v>
      </c>
      <c r="B20" s="8" t="s">
        <v>51</v>
      </c>
      <c r="C20" s="8" t="n">
        <f>IF(false,"005-1514", "005-1514")</f>
      </c>
      <c r="D20" s="8" t="s">
        <v>80</v>
      </c>
      <c r="E20" s="8" t="n">
        <v>2.0</v>
      </c>
      <c r="F20" s="8" t="n">
        <v>1898.0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4.40796E7</v>
      </c>
      <c r="B21" t="s" s="8">
        <v>71</v>
      </c>
      <c r="C21" t="n" s="8">
        <f>IF(false,"005-1111", "005-1111")</f>
      </c>
      <c r="D21" t="s" s="8">
        <v>82</v>
      </c>
      <c r="E21" t="n" s="8">
        <v>1.0</v>
      </c>
      <c r="F21" t="n" s="8">
        <v>1466.0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4.3671401E7</v>
      </c>
      <c r="B22" t="s" s="8">
        <v>51</v>
      </c>
      <c r="C22" t="n" s="8">
        <f>IF(false,"120922213", "120922213")</f>
      </c>
      <c r="D22" t="s" s="8">
        <v>84</v>
      </c>
      <c r="E22" t="n" s="8">
        <v>1.0</v>
      </c>
      <c r="F22" s="8" t="n">
        <v>430.0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4.4018066E7</v>
      </c>
      <c r="B23" s="8" t="s">
        <v>71</v>
      </c>
      <c r="C23" s="8" t="n">
        <f>IF(false,"005-1142", "005-1142")</f>
      </c>
      <c r="D23" s="8" t="s">
        <v>86</v>
      </c>
      <c r="E23" s="8" t="n">
        <v>1.0</v>
      </c>
      <c r="F23" s="8" t="n">
        <v>1025.0</v>
      </c>
      <c r="G23" s="8" t="s">
        <v>53</v>
      </c>
      <c r="H23" s="8" t="s">
        <v>54</v>
      </c>
      <c r="I23" s="8" t="s">
        <v>87</v>
      </c>
    </row>
    <row r="24" ht="16.0" customHeight="true">
      <c r="A24" t="n" s="7">
        <v>4.3850246E7</v>
      </c>
      <c r="B24" t="s" s="8">
        <v>64</v>
      </c>
      <c r="C24" t="n" s="8">
        <f>IF(false,"005-1515", "005-1515")</f>
      </c>
      <c r="D24" t="s" s="8">
        <v>88</v>
      </c>
      <c r="E24" t="n" s="8">
        <v>1.0</v>
      </c>
      <c r="F24" t="n" s="8">
        <v>949.0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4.373156E7</v>
      </c>
      <c r="B25" t="s" s="8">
        <v>51</v>
      </c>
      <c r="C25" t="n" s="8">
        <f>IF(false,"120906022", "120906022")</f>
      </c>
      <c r="D25" t="s" s="8">
        <v>90</v>
      </c>
      <c r="E25" t="n" s="8">
        <v>2.0</v>
      </c>
      <c r="F25" t="n" s="8">
        <v>1978.0</v>
      </c>
      <c r="G25" t="s" s="8">
        <v>53</v>
      </c>
      <c r="H25" t="s" s="8">
        <v>54</v>
      </c>
      <c r="I25" t="s" s="8">
        <v>91</v>
      </c>
    </row>
    <row r="26" ht="16.0" customHeight="true">
      <c r="A26" t="n" s="7">
        <v>4.3345137E7</v>
      </c>
      <c r="B26" t="s" s="8">
        <v>92</v>
      </c>
      <c r="C26" t="n" s="8">
        <f>IF(false,"002-098", "002-098")</f>
      </c>
      <c r="D26" t="s" s="8">
        <v>93</v>
      </c>
      <c r="E26" t="n" s="8">
        <v>1.0</v>
      </c>
      <c r="F26" t="n" s="8">
        <v>1138.0</v>
      </c>
      <c r="G26" t="s" s="8">
        <v>53</v>
      </c>
      <c r="H26" t="s" s="8">
        <v>54</v>
      </c>
      <c r="I26" t="s" s="8">
        <v>94</v>
      </c>
    </row>
    <row r="27" ht="16.0" customHeight="true">
      <c r="A27" t="n" s="7">
        <v>4.3963146E7</v>
      </c>
      <c r="B27" t="s" s="8">
        <v>56</v>
      </c>
      <c r="C27" t="n" s="8">
        <f>IF(false,"120922686", "120922686")</f>
      </c>
      <c r="D27" t="s" s="8">
        <v>95</v>
      </c>
      <c r="E27" t="n" s="8">
        <v>1.0</v>
      </c>
      <c r="F27" t="n" s="8">
        <v>850.0</v>
      </c>
      <c r="G27" t="s" s="8">
        <v>53</v>
      </c>
      <c r="H27" t="s" s="8">
        <v>54</v>
      </c>
      <c r="I27" t="s" s="8">
        <v>96</v>
      </c>
    </row>
    <row r="28" ht="16.0" customHeight="true">
      <c r="A28" t="n" s="7">
        <v>4.3893883E7</v>
      </c>
      <c r="B28" t="s" s="8">
        <v>56</v>
      </c>
      <c r="C28" t="n" s="8">
        <f>IF(false,"01-003884", "01-003884")</f>
      </c>
      <c r="D28" t="s" s="8">
        <v>97</v>
      </c>
      <c r="E28" t="n" s="8">
        <v>1.0</v>
      </c>
      <c r="F28" t="n" s="8">
        <v>171.0</v>
      </c>
      <c r="G28" t="s" s="8">
        <v>53</v>
      </c>
      <c r="H28" t="s" s="8">
        <v>54</v>
      </c>
      <c r="I28" t="s" s="8">
        <v>98</v>
      </c>
    </row>
    <row r="29" spans="1:9" s="1" customFormat="1" x14ac:dyDescent="0.2" ht="16.0" customHeight="true">
      <c r="A29" t="n" s="7">
        <v>4.3806075E7</v>
      </c>
      <c r="B29" t="s" s="8">
        <v>64</v>
      </c>
      <c r="C29" t="n" s="8">
        <f>IF(false,"005-1560", "005-1560")</f>
      </c>
      <c r="D29" t="s" s="8">
        <v>99</v>
      </c>
      <c r="E29" t="n" s="8">
        <v>1.0</v>
      </c>
      <c r="F29" t="n" s="8">
        <v>590.0</v>
      </c>
      <c r="G29" s="8" t="s">
        <v>53</v>
      </c>
      <c r="H29" t="s" s="8">
        <v>54</v>
      </c>
      <c r="I29" s="8" t="s">
        <v>100</v>
      </c>
    </row>
    <row r="30" ht="16.0" customHeight="true">
      <c r="A30" t="n" s="7">
        <v>4.4140999E7</v>
      </c>
      <c r="B30" t="s" s="8">
        <v>54</v>
      </c>
      <c r="C30" t="n" s="8">
        <f>IF(false,"003-315", "003-315")</f>
      </c>
      <c r="D30" t="s" s="8">
        <v>101</v>
      </c>
      <c r="E30" t="n" s="8">
        <v>1.0</v>
      </c>
      <c r="F30" t="n" s="8">
        <v>1333.0</v>
      </c>
      <c r="G30" t="s" s="8">
        <v>53</v>
      </c>
      <c r="H30" t="s" s="8">
        <v>54</v>
      </c>
      <c r="I30" t="s" s="8">
        <v>102</v>
      </c>
    </row>
    <row r="31" ht="16.0" customHeight="true">
      <c r="A31" t="n" s="7">
        <v>4.3974521E7</v>
      </c>
      <c r="B31" t="s" s="8">
        <v>56</v>
      </c>
      <c r="C31" t="n" s="8">
        <f>IF(false,"005-1518", "005-1518")</f>
      </c>
      <c r="D31" t="s" s="8">
        <v>103</v>
      </c>
      <c r="E31" t="n" s="8">
        <v>1.0</v>
      </c>
      <c r="F31" t="n" s="8">
        <v>1039.0</v>
      </c>
      <c r="G31" t="s" s="8">
        <v>53</v>
      </c>
      <c r="H31" t="s" s="8">
        <v>54</v>
      </c>
      <c r="I31" t="s" s="8">
        <v>104</v>
      </c>
    </row>
    <row r="32" ht="16.0" customHeight="true">
      <c r="A32" t="n" s="7">
        <v>4.3370466E7</v>
      </c>
      <c r="B32" t="s" s="8">
        <v>92</v>
      </c>
      <c r="C32" t="n" s="8">
        <f>IF(false,"005-1111", "005-1111")</f>
      </c>
      <c r="D32" t="s" s="8">
        <v>82</v>
      </c>
      <c r="E32" t="n" s="8">
        <v>1.0</v>
      </c>
      <c r="F32" t="n" s="8">
        <v>1597.0</v>
      </c>
      <c r="G32" t="s" s="8">
        <v>53</v>
      </c>
      <c r="H32" t="s" s="8">
        <v>54</v>
      </c>
      <c r="I32" t="s" s="8">
        <v>105</v>
      </c>
    </row>
    <row r="33" ht="16.0" customHeight="true">
      <c r="A33" t="n" s="7">
        <v>4.3873389E7</v>
      </c>
      <c r="B33" t="s" s="8">
        <v>56</v>
      </c>
      <c r="C33" t="n" s="8">
        <f>IF(false,"120921957", "120921957")</f>
      </c>
      <c r="D33" t="s" s="8">
        <v>106</v>
      </c>
      <c r="E33" t="n" s="8">
        <v>1.0</v>
      </c>
      <c r="F33" t="n" s="8">
        <v>929.0</v>
      </c>
      <c r="G33" t="s" s="8">
        <v>53</v>
      </c>
      <c r="H33" t="s" s="8">
        <v>54</v>
      </c>
      <c r="I33" t="s" s="8">
        <v>107</v>
      </c>
    </row>
    <row r="34" ht="16.0" customHeight="true">
      <c r="A34" t="n" s="7">
        <v>4.3916535E7</v>
      </c>
      <c r="B34" t="s" s="8">
        <v>56</v>
      </c>
      <c r="C34" t="n" s="8">
        <f>IF(false,"003-318", "003-318")</f>
      </c>
      <c r="D34" t="s" s="8">
        <v>69</v>
      </c>
      <c r="E34" t="n" s="8">
        <v>5.0</v>
      </c>
      <c r="F34" t="n" s="8">
        <v>7240.0</v>
      </c>
      <c r="G34" t="s" s="8">
        <v>53</v>
      </c>
      <c r="H34" t="s" s="8">
        <v>54</v>
      </c>
      <c r="I34" t="s" s="8">
        <v>108</v>
      </c>
    </row>
    <row r="35" ht="16.0" customHeight="true">
      <c r="A35" t="n" s="7">
        <v>4.3932345E7</v>
      </c>
      <c r="B35" t="s" s="8">
        <v>56</v>
      </c>
      <c r="C35" t="n" s="8">
        <f>IF(false,"120921942", "120921942")</f>
      </c>
      <c r="D35" t="s" s="8">
        <v>65</v>
      </c>
      <c r="E35" t="n" s="8">
        <v>1.0</v>
      </c>
      <c r="F35" t="n" s="8">
        <v>708.0</v>
      </c>
      <c r="G35" t="s" s="8">
        <v>53</v>
      </c>
      <c r="H35" t="s" s="8">
        <v>54</v>
      </c>
      <c r="I35" t="s" s="8">
        <v>109</v>
      </c>
    </row>
    <row r="36" ht="16.0" customHeight="true">
      <c r="A36" t="n" s="7">
        <v>4.3808568E7</v>
      </c>
      <c r="B36" t="s" s="8">
        <v>64</v>
      </c>
      <c r="C36" t="n" s="8">
        <f>IF(false,"005-1515", "005-1515")</f>
      </c>
      <c r="D36" t="s" s="8">
        <v>88</v>
      </c>
      <c r="E36" t="n" s="8">
        <v>2.0</v>
      </c>
      <c r="F36" t="n" s="8">
        <v>1820.0</v>
      </c>
      <c r="G36" t="s" s="8">
        <v>53</v>
      </c>
      <c r="H36" t="s" s="8">
        <v>54</v>
      </c>
      <c r="I36" t="s" s="8">
        <v>110</v>
      </c>
    </row>
    <row r="37" ht="16.0" customHeight="true">
      <c r="A37" t="n" s="7">
        <v>4.3910956E7</v>
      </c>
      <c r="B37" t="s" s="8">
        <v>56</v>
      </c>
      <c r="C37" t="n" s="8">
        <f>IF(false,"120922163", "120922163")</f>
      </c>
      <c r="D37" t="s" s="8">
        <v>111</v>
      </c>
      <c r="E37" t="n" s="8">
        <v>1.0</v>
      </c>
      <c r="F37" t="n" s="8">
        <v>970.0</v>
      </c>
      <c r="G37" t="s" s="8">
        <v>53</v>
      </c>
      <c r="H37" t="s" s="8">
        <v>54</v>
      </c>
      <c r="I37" t="s" s="8">
        <v>112</v>
      </c>
    </row>
    <row r="38" ht="16.0" customHeight="true">
      <c r="A38" t="n" s="7">
        <v>4.3894328E7</v>
      </c>
      <c r="B38" t="s" s="8">
        <v>56</v>
      </c>
      <c r="C38" t="n" s="8">
        <f>IF(false,"01-004217", "01-004217")</f>
      </c>
      <c r="D38" t="s" s="8">
        <v>113</v>
      </c>
      <c r="E38" t="n" s="8">
        <v>2.0</v>
      </c>
      <c r="F38" t="n" s="8">
        <v>3303.0</v>
      </c>
      <c r="G38" t="s" s="8">
        <v>53</v>
      </c>
      <c r="H38" t="s" s="8">
        <v>54</v>
      </c>
      <c r="I38" t="s" s="8">
        <v>114</v>
      </c>
    </row>
    <row r="39" ht="16.0" customHeight="true">
      <c r="A39" t="n" s="7">
        <v>4.3993983E7</v>
      </c>
      <c r="B39" t="s" s="8">
        <v>71</v>
      </c>
      <c r="C39" t="n" s="8">
        <f>IF(false,"120922351", "120922351")</f>
      </c>
      <c r="D39" t="s" s="8">
        <v>52</v>
      </c>
      <c r="E39" t="n" s="8">
        <v>1.0</v>
      </c>
      <c r="F39" t="n" s="8">
        <v>789.0</v>
      </c>
      <c r="G39" t="s" s="8">
        <v>53</v>
      </c>
      <c r="H39" t="s" s="8">
        <v>54</v>
      </c>
      <c r="I39" t="s" s="8">
        <v>115</v>
      </c>
    </row>
    <row r="40" ht="16.0" customHeight="true">
      <c r="A40" t="n" s="7">
        <v>4.3995007E7</v>
      </c>
      <c r="B40" t="s" s="8">
        <v>71</v>
      </c>
      <c r="C40" t="n" s="8">
        <f>IF(false,"120921853", "120921853")</f>
      </c>
      <c r="D40" t="s" s="8">
        <v>116</v>
      </c>
      <c r="E40" t="n" s="8">
        <v>1.0</v>
      </c>
      <c r="F40" t="n" s="8">
        <v>870.0</v>
      </c>
      <c r="G40" t="s" s="8">
        <v>53</v>
      </c>
      <c r="H40" t="s" s="8">
        <v>54</v>
      </c>
      <c r="I40" t="s" s="8">
        <v>117</v>
      </c>
    </row>
    <row r="41" ht="16.0" customHeight="true">
      <c r="A41" t="n" s="7">
        <v>4.3883006E7</v>
      </c>
      <c r="B41" t="s" s="8">
        <v>56</v>
      </c>
      <c r="C41" t="n" s="8">
        <f>IF(false,"01-003810", "01-003810")</f>
      </c>
      <c r="D41" t="s" s="8">
        <v>118</v>
      </c>
      <c r="E41" t="n" s="8">
        <v>1.0</v>
      </c>
      <c r="F41" t="n" s="8">
        <v>431.0</v>
      </c>
      <c r="G41" t="s" s="8">
        <v>53</v>
      </c>
      <c r="H41" t="s" s="8">
        <v>54</v>
      </c>
      <c r="I41" t="s" s="8">
        <v>119</v>
      </c>
    </row>
    <row r="42" ht="16.0" customHeight="true">
      <c r="A42" t="n" s="7">
        <v>4.3296036E7</v>
      </c>
      <c r="B42" t="s" s="8">
        <v>120</v>
      </c>
      <c r="C42" t="n" s="8">
        <f>IF(false,"120922352", "120922352")</f>
      </c>
      <c r="D42" t="s" s="8">
        <v>67</v>
      </c>
      <c r="E42" t="n" s="8">
        <v>1.0</v>
      </c>
      <c r="F42" t="n" s="8">
        <v>746.0</v>
      </c>
      <c r="G42" t="s" s="8">
        <v>53</v>
      </c>
      <c r="H42" t="s" s="8">
        <v>54</v>
      </c>
      <c r="I42" t="s" s="8">
        <v>121</v>
      </c>
    </row>
    <row r="43" ht="16.0" customHeight="true">
      <c r="A43" t="n" s="7">
        <v>4.3996002E7</v>
      </c>
      <c r="B43" t="s" s="8">
        <v>71</v>
      </c>
      <c r="C43" t="n" s="8">
        <f>IF(false,"120921942", "120921942")</f>
      </c>
      <c r="D43" t="s" s="8">
        <v>65</v>
      </c>
      <c r="E43" t="n" s="8">
        <v>1.0</v>
      </c>
      <c r="F43" t="n" s="8">
        <v>1261.0</v>
      </c>
      <c r="G43" t="s" s="8">
        <v>53</v>
      </c>
      <c r="H43" t="s" s="8">
        <v>54</v>
      </c>
      <c r="I43" t="s" s="8">
        <v>122</v>
      </c>
    </row>
    <row r="44" ht="16.0" customHeight="true">
      <c r="A44" t="n" s="7">
        <v>4.3862122E7</v>
      </c>
      <c r="B44" t="s" s="8">
        <v>56</v>
      </c>
      <c r="C44" t="n" s="8">
        <f>IF(false,"005-1515", "005-1515")</f>
      </c>
      <c r="D44" t="s" s="8">
        <v>88</v>
      </c>
      <c r="E44" t="n" s="8">
        <v>1.0</v>
      </c>
      <c r="F44" t="n" s="8">
        <v>949.0</v>
      </c>
      <c r="G44" t="s" s="8">
        <v>53</v>
      </c>
      <c r="H44" t="s" s="8">
        <v>54</v>
      </c>
      <c r="I44" t="s" s="8">
        <v>123</v>
      </c>
    </row>
    <row r="45" ht="16.0" customHeight="true">
      <c r="A45" t="n" s="7">
        <v>4.3893352E7</v>
      </c>
      <c r="B45" t="s" s="8">
        <v>56</v>
      </c>
      <c r="C45" t="n" s="8">
        <f>IF(false,"120921944", "120921944")</f>
      </c>
      <c r="D45" t="s" s="8">
        <v>124</v>
      </c>
      <c r="E45" t="n" s="8">
        <v>2.0</v>
      </c>
      <c r="F45" t="n" s="8">
        <v>2486.0</v>
      </c>
      <c r="G45" t="s" s="8">
        <v>53</v>
      </c>
      <c r="H45" t="s" s="8">
        <v>54</v>
      </c>
      <c r="I45" t="s" s="8">
        <v>125</v>
      </c>
    </row>
    <row r="46" ht="16.0" customHeight="true">
      <c r="A46" t="n" s="7">
        <v>4.3896151E7</v>
      </c>
      <c r="B46" t="s" s="8">
        <v>56</v>
      </c>
      <c r="C46" t="n" s="8">
        <f>IF(false,"120921942", "120921942")</f>
      </c>
      <c r="D46" t="s" s="8">
        <v>65</v>
      </c>
      <c r="E46" t="n" s="8">
        <v>1.0</v>
      </c>
      <c r="F46" t="n" s="8">
        <v>1686.0</v>
      </c>
      <c r="G46" t="s" s="8">
        <v>53</v>
      </c>
      <c r="H46" t="s" s="8">
        <v>54</v>
      </c>
      <c r="I46" t="s" s="8">
        <v>126</v>
      </c>
    </row>
    <row r="47" ht="16.0" customHeight="true">
      <c r="A47" t="n" s="7">
        <v>4.3963E7</v>
      </c>
      <c r="B47" t="s" s="8">
        <v>56</v>
      </c>
      <c r="C47" t="n" s="8">
        <f>IF(false,"120906023", "120906023")</f>
      </c>
      <c r="D47" t="s" s="8">
        <v>127</v>
      </c>
      <c r="E47" t="n" s="8">
        <v>1.0</v>
      </c>
      <c r="F47" t="n" s="8">
        <v>785.0</v>
      </c>
      <c r="G47" t="s" s="8">
        <v>53</v>
      </c>
      <c r="H47" t="s" s="8">
        <v>54</v>
      </c>
      <c r="I47" t="s" s="8">
        <v>128</v>
      </c>
    </row>
    <row r="48" ht="16.0" customHeight="true">
      <c r="A48" t="n" s="7">
        <v>4.4187054E7</v>
      </c>
      <c r="B48" t="s" s="8">
        <v>54</v>
      </c>
      <c r="C48" t="n" s="8">
        <f>IF(false,"120921906", "120921906")</f>
      </c>
      <c r="D48" t="s" s="8">
        <v>129</v>
      </c>
      <c r="E48" t="n" s="8">
        <v>1.0</v>
      </c>
      <c r="F48" t="n" s="8">
        <v>128.0</v>
      </c>
      <c r="G48" t="s" s="8">
        <v>53</v>
      </c>
      <c r="H48" t="s" s="8">
        <v>54</v>
      </c>
      <c r="I48" t="s" s="8">
        <v>130</v>
      </c>
    </row>
    <row r="49" ht="16.0" customHeight="true">
      <c r="A49" t="n" s="7">
        <v>4.4187054E7</v>
      </c>
      <c r="B49" t="s" s="8">
        <v>54</v>
      </c>
      <c r="C49" t="n" s="8">
        <f>IF(false,"120922823", "120922823")</f>
      </c>
      <c r="D49" t="s" s="8">
        <v>131</v>
      </c>
      <c r="E49" t="n" s="8">
        <v>1.0</v>
      </c>
      <c r="F49" t="n" s="8">
        <v>45.0</v>
      </c>
      <c r="G49" t="s" s="8">
        <v>53</v>
      </c>
      <c r="H49" t="s" s="8">
        <v>54</v>
      </c>
      <c r="I49" t="s" s="8">
        <v>130</v>
      </c>
    </row>
    <row r="50" ht="16.0" customHeight="true">
      <c r="A50" t="n" s="7">
        <v>4.3529515E7</v>
      </c>
      <c r="B50" t="s" s="8">
        <v>132</v>
      </c>
      <c r="C50" t="n" s="8">
        <f>IF(false,"005-1114", "005-1114")</f>
      </c>
      <c r="D50" t="s" s="8">
        <v>133</v>
      </c>
      <c r="E50" t="n" s="8">
        <v>4.0</v>
      </c>
      <c r="F50" t="n" s="8">
        <v>4824.0</v>
      </c>
      <c r="G50" t="s" s="8">
        <v>53</v>
      </c>
      <c r="H50" t="s" s="8">
        <v>54</v>
      </c>
      <c r="I50" t="s" s="8">
        <v>134</v>
      </c>
    </row>
    <row r="51" ht="16.0" customHeight="true">
      <c r="A51" t="n" s="7">
        <v>4.4149877E7</v>
      </c>
      <c r="B51" t="s" s="8">
        <v>54</v>
      </c>
      <c r="C51" t="n" s="8">
        <f>IF(false,"120921943", "120921943")</f>
      </c>
      <c r="D51" t="s" s="8">
        <v>135</v>
      </c>
      <c r="E51" t="n" s="8">
        <v>1.0</v>
      </c>
      <c r="F51" t="n" s="8">
        <v>1116.0</v>
      </c>
      <c r="G51" t="s" s="8">
        <v>53</v>
      </c>
      <c r="H51" t="s" s="8">
        <v>54</v>
      </c>
      <c r="I51" t="s" s="8">
        <v>136</v>
      </c>
    </row>
    <row r="52" ht="16.0" customHeight="true">
      <c r="A52" t="n" s="7">
        <v>4.3809186E7</v>
      </c>
      <c r="B52" t="s" s="8">
        <v>64</v>
      </c>
      <c r="C52" t="n" s="8">
        <f>IF(false,"01-004111", "01-004111")</f>
      </c>
      <c r="D52" t="s" s="8">
        <v>137</v>
      </c>
      <c r="E52" t="n" s="8">
        <v>1.0</v>
      </c>
      <c r="F52" t="n" s="8">
        <v>835.0</v>
      </c>
      <c r="G52" t="s" s="8">
        <v>53</v>
      </c>
      <c r="H52" t="s" s="8">
        <v>54</v>
      </c>
      <c r="I52" t="s" s="8">
        <v>138</v>
      </c>
    </row>
    <row r="53" ht="16.0" customHeight="true">
      <c r="A53" t="n" s="7">
        <v>4.3717667E7</v>
      </c>
      <c r="B53" t="s" s="8">
        <v>51</v>
      </c>
      <c r="C53" t="n" s="8">
        <f>IF(false,"120921791", "120921791")</f>
      </c>
      <c r="D53" t="s" s="8">
        <v>139</v>
      </c>
      <c r="E53" t="n" s="8">
        <v>1.0</v>
      </c>
      <c r="F53" t="n" s="8">
        <v>1455.0</v>
      </c>
      <c r="G53" t="s" s="8">
        <v>53</v>
      </c>
      <c r="H53" t="s" s="8">
        <v>54</v>
      </c>
      <c r="I53" t="s" s="8">
        <v>140</v>
      </c>
    </row>
    <row r="54" ht="16.0" customHeight="true">
      <c r="A54" t="n" s="7">
        <v>4.3877494E7</v>
      </c>
      <c r="B54" t="s" s="8">
        <v>56</v>
      </c>
      <c r="C54" t="n" s="8">
        <f>IF(false,"008-575", "008-575")</f>
      </c>
      <c r="D54" t="s" s="8">
        <v>141</v>
      </c>
      <c r="E54" t="n" s="8">
        <v>1.0</v>
      </c>
      <c r="F54" t="n" s="8">
        <v>810.0</v>
      </c>
      <c r="G54" t="s" s="8">
        <v>53</v>
      </c>
      <c r="H54" t="s" s="8">
        <v>54</v>
      </c>
      <c r="I54" t="s" s="8">
        <v>142</v>
      </c>
    </row>
    <row r="55" ht="16.0" customHeight="true">
      <c r="A55" t="n" s="7">
        <v>4.3877494E7</v>
      </c>
      <c r="B55" t="s" s="8">
        <v>56</v>
      </c>
      <c r="C55" t="n" s="8">
        <f>IF(false,"005-1079", "005-1079")</f>
      </c>
      <c r="D55" t="s" s="8">
        <v>143</v>
      </c>
      <c r="E55" t="n" s="8">
        <v>1.0</v>
      </c>
      <c r="F55" t="n" s="8">
        <v>793.0</v>
      </c>
      <c r="G55" t="s" s="8">
        <v>53</v>
      </c>
      <c r="H55" t="s" s="8">
        <v>54</v>
      </c>
      <c r="I55" t="s" s="8">
        <v>142</v>
      </c>
    </row>
    <row r="56" ht="16.0" customHeight="true">
      <c r="A56" t="n" s="7">
        <v>4.3932769E7</v>
      </c>
      <c r="B56" t="s" s="8">
        <v>56</v>
      </c>
      <c r="C56" t="n" s="8">
        <f>IF(false,"003-319", "003-319")</f>
      </c>
      <c r="D56" t="s" s="8">
        <v>144</v>
      </c>
      <c r="E56" t="n" s="8">
        <v>3.0</v>
      </c>
      <c r="F56" t="n" s="8">
        <v>3597.0</v>
      </c>
      <c r="G56" t="s" s="8">
        <v>53</v>
      </c>
      <c r="H56" t="s" s="8">
        <v>54</v>
      </c>
      <c r="I56" t="s" s="8">
        <v>145</v>
      </c>
    </row>
    <row r="57" ht="16.0" customHeight="true">
      <c r="A57" t="n" s="7">
        <v>4.3692455E7</v>
      </c>
      <c r="B57" t="s" s="8">
        <v>51</v>
      </c>
      <c r="C57" t="n" s="8">
        <f>IF(false,"005-1255", "005-1255")</f>
      </c>
      <c r="D57" t="s" s="8">
        <v>146</v>
      </c>
      <c r="E57" t="n" s="8">
        <v>1.0</v>
      </c>
      <c r="F57" t="n" s="8">
        <v>689.0</v>
      </c>
      <c r="G57" t="s" s="8">
        <v>53</v>
      </c>
      <c r="H57" t="s" s="8">
        <v>54</v>
      </c>
      <c r="I57" t="s" s="8">
        <v>147</v>
      </c>
    </row>
    <row r="58" ht="16.0" customHeight="true">
      <c r="A58" t="n" s="7">
        <v>4.4194611E7</v>
      </c>
      <c r="B58" t="s" s="8">
        <v>54</v>
      </c>
      <c r="C58" t="n" s="8">
        <f>IF(false,"01-003884", "01-003884")</f>
      </c>
      <c r="D58" t="s" s="8">
        <v>97</v>
      </c>
      <c r="E58" t="n" s="8">
        <v>1.0</v>
      </c>
      <c r="F58" t="n" s="8">
        <v>768.0</v>
      </c>
      <c r="G58" t="s" s="8">
        <v>53</v>
      </c>
      <c r="H58" t="s" s="8">
        <v>54</v>
      </c>
      <c r="I58" t="s" s="8">
        <v>148</v>
      </c>
    </row>
    <row r="59" ht="16.0" customHeight="true">
      <c r="A59" t="n" s="7">
        <v>4.3929074E7</v>
      </c>
      <c r="B59" t="s" s="8">
        <v>56</v>
      </c>
      <c r="C59" t="n" s="8">
        <f>IF(false,"120906023", "120906023")</f>
      </c>
      <c r="D59" t="s" s="8">
        <v>127</v>
      </c>
      <c r="E59" t="n" s="8">
        <v>2.0</v>
      </c>
      <c r="F59" t="n" s="8">
        <v>1762.0</v>
      </c>
      <c r="G59" t="s" s="8">
        <v>53</v>
      </c>
      <c r="H59" t="s" s="8">
        <v>54</v>
      </c>
      <c r="I59" t="s" s="8">
        <v>149</v>
      </c>
    </row>
    <row r="60" ht="16.0" customHeight="true">
      <c r="A60" t="n" s="7">
        <v>4.3701103E7</v>
      </c>
      <c r="B60" t="s" s="8">
        <v>51</v>
      </c>
      <c r="C60" t="n" s="8">
        <f>IF(false,"120922158", "120922158")</f>
      </c>
      <c r="D60" t="s" s="8">
        <v>150</v>
      </c>
      <c r="E60" t="n" s="8">
        <v>1.0</v>
      </c>
      <c r="F60" t="n" s="8">
        <v>599.0</v>
      </c>
      <c r="G60" t="s" s="8">
        <v>53</v>
      </c>
      <c r="H60" t="s" s="8">
        <v>54</v>
      </c>
      <c r="I60" t="s" s="8">
        <v>151</v>
      </c>
    </row>
    <row r="61" ht="16.0" customHeight="true">
      <c r="A61" t="n" s="7">
        <v>4.3991806E7</v>
      </c>
      <c r="B61" t="s" s="8">
        <v>71</v>
      </c>
      <c r="C61" t="n" s="8">
        <f>IF(false,"000-631", "000-631")</f>
      </c>
      <c r="D61" t="s" s="8">
        <v>152</v>
      </c>
      <c r="E61" t="n" s="8">
        <v>2.0</v>
      </c>
      <c r="F61" t="n" s="8">
        <v>842.0</v>
      </c>
      <c r="G61" t="s" s="8">
        <v>53</v>
      </c>
      <c r="H61" t="s" s="8">
        <v>54</v>
      </c>
      <c r="I61" t="s" s="8">
        <v>153</v>
      </c>
    </row>
    <row r="62" ht="16.0" customHeight="true">
      <c r="A62" t="n" s="7">
        <v>4.3816622E7</v>
      </c>
      <c r="B62" t="s" s="8">
        <v>64</v>
      </c>
      <c r="C62" t="n" s="8">
        <f>IF(false,"008-576", "008-576")</f>
      </c>
      <c r="D62" t="s" s="8">
        <v>154</v>
      </c>
      <c r="E62" t="n" s="8">
        <v>1.0</v>
      </c>
      <c r="F62" t="n" s="8">
        <v>821.0</v>
      </c>
      <c r="G62" t="s" s="8">
        <v>53</v>
      </c>
      <c r="H62" t="s" s="8">
        <v>54</v>
      </c>
      <c r="I62" t="s" s="8">
        <v>155</v>
      </c>
    </row>
    <row r="63" ht="16.0" customHeight="true">
      <c r="A63" t="n" s="7">
        <v>4.3844747E7</v>
      </c>
      <c r="B63" t="s" s="8">
        <v>64</v>
      </c>
      <c r="C63" t="n" s="8">
        <f>IF(false,"120922351", "120922351")</f>
      </c>
      <c r="D63" t="s" s="8">
        <v>52</v>
      </c>
      <c r="E63" t="n" s="8">
        <v>4.0</v>
      </c>
      <c r="F63" t="n" s="8">
        <v>2656.0</v>
      </c>
      <c r="G63" t="s" s="8">
        <v>53</v>
      </c>
      <c r="H63" t="s" s="8">
        <v>54</v>
      </c>
      <c r="I63" t="s" s="8">
        <v>156</v>
      </c>
    </row>
    <row r="64" ht="16.0" customHeight="true">
      <c r="A64" t="n" s="7">
        <v>4.3879247E7</v>
      </c>
      <c r="B64" t="s" s="8">
        <v>56</v>
      </c>
      <c r="C64" t="n" s="8">
        <f>IF(false,"120922351", "120922351")</f>
      </c>
      <c r="D64" t="s" s="8">
        <v>52</v>
      </c>
      <c r="E64" t="n" s="8">
        <v>2.0</v>
      </c>
      <c r="F64" t="n" s="8">
        <v>1578.0</v>
      </c>
      <c r="G64" t="s" s="8">
        <v>53</v>
      </c>
      <c r="H64" t="s" s="8">
        <v>54</v>
      </c>
      <c r="I64" t="s" s="8">
        <v>157</v>
      </c>
    </row>
    <row r="65" ht="16.0" customHeight="true">
      <c r="A65" t="n" s="7">
        <v>4.3986598E7</v>
      </c>
      <c r="B65" t="s" s="8">
        <v>71</v>
      </c>
      <c r="C65" t="n" s="8">
        <f>IF(false,"005-1516", "005-1516")</f>
      </c>
      <c r="D65" t="s" s="8">
        <v>158</v>
      </c>
      <c r="E65" t="n" s="8">
        <v>2.0</v>
      </c>
      <c r="F65" t="n" s="8">
        <v>1932.0</v>
      </c>
      <c r="G65" t="s" s="8">
        <v>53</v>
      </c>
      <c r="H65" t="s" s="8">
        <v>54</v>
      </c>
      <c r="I65" t="s" s="8">
        <v>159</v>
      </c>
    </row>
    <row r="66" ht="16.0" customHeight="true">
      <c r="A66" t="n" s="7">
        <v>4.3865196E7</v>
      </c>
      <c r="B66" t="s" s="8">
        <v>56</v>
      </c>
      <c r="C66" t="n" s="8">
        <f>IF(false,"120922352", "120922352")</f>
      </c>
      <c r="D66" t="s" s="8">
        <v>67</v>
      </c>
      <c r="E66" t="n" s="8">
        <v>2.0</v>
      </c>
      <c r="F66" t="n" s="8">
        <v>1316.0</v>
      </c>
      <c r="G66" t="s" s="8">
        <v>53</v>
      </c>
      <c r="H66" t="s" s="8">
        <v>54</v>
      </c>
      <c r="I66" t="s" s="8">
        <v>160</v>
      </c>
    </row>
    <row r="67" ht="16.0" customHeight="true">
      <c r="A67" t="n" s="7">
        <v>4.3950019E7</v>
      </c>
      <c r="B67" t="s" s="8">
        <v>56</v>
      </c>
      <c r="C67" t="n" s="8">
        <f>IF(false,"003-315", "003-315")</f>
      </c>
      <c r="D67" t="s" s="8">
        <v>101</v>
      </c>
      <c r="E67" t="n" s="8">
        <v>1.0</v>
      </c>
      <c r="F67" t="n" s="8">
        <v>1349.0</v>
      </c>
      <c r="G67" t="s" s="8">
        <v>53</v>
      </c>
      <c r="H67" t="s" s="8">
        <v>54</v>
      </c>
      <c r="I67" t="s" s="8">
        <v>161</v>
      </c>
    </row>
    <row r="68" ht="16.0" customHeight="true">
      <c r="A68" t="n" s="7">
        <v>4.4111546E7</v>
      </c>
      <c r="B68" t="s" s="8">
        <v>54</v>
      </c>
      <c r="C68" t="n" s="8">
        <f>IF(false,"01-003810", "01-003810")</f>
      </c>
      <c r="D68" t="s" s="8">
        <v>118</v>
      </c>
      <c r="E68" t="n" s="8">
        <v>1.0</v>
      </c>
      <c r="F68" t="n" s="8">
        <v>1.0</v>
      </c>
      <c r="G68" t="s" s="8">
        <v>53</v>
      </c>
      <c r="H68" t="s" s="8">
        <v>54</v>
      </c>
      <c r="I68" t="s" s="8">
        <v>162</v>
      </c>
    </row>
    <row r="69" ht="16.0" customHeight="true">
      <c r="A69" t="n" s="7">
        <v>4.3799407E7</v>
      </c>
      <c r="B69" t="s" s="8">
        <v>64</v>
      </c>
      <c r="C69" t="n" s="8">
        <f>IF(false,"01-004217", "01-004217")</f>
      </c>
      <c r="D69" t="s" s="8">
        <v>113</v>
      </c>
      <c r="E69" t="n" s="8">
        <v>1.0</v>
      </c>
      <c r="F69" t="n" s="8">
        <v>2080.0</v>
      </c>
      <c r="G69" t="s" s="8">
        <v>53</v>
      </c>
      <c r="H69" t="s" s="8">
        <v>54</v>
      </c>
      <c r="I69" t="s" s="8">
        <v>163</v>
      </c>
    </row>
    <row r="70" ht="16.0" customHeight="true">
      <c r="A70" t="n" s="7">
        <v>4.3722104E7</v>
      </c>
      <c r="B70" t="s" s="8">
        <v>51</v>
      </c>
      <c r="C70" t="n" s="8">
        <f>IF(false,"01-003884", "01-003884")</f>
      </c>
      <c r="D70" t="s" s="8">
        <v>97</v>
      </c>
      <c r="E70" t="n" s="8">
        <v>1.0</v>
      </c>
      <c r="F70" t="n" s="8">
        <v>939.0</v>
      </c>
      <c r="G70" t="s" s="8">
        <v>53</v>
      </c>
      <c r="H70" t="s" s="8">
        <v>54</v>
      </c>
      <c r="I70" t="s" s="8">
        <v>164</v>
      </c>
    </row>
    <row r="71" ht="16.0" customHeight="true">
      <c r="A71" t="n" s="7">
        <v>4.3677484E7</v>
      </c>
      <c r="B71" t="s" s="8">
        <v>51</v>
      </c>
      <c r="C71" t="n" s="8">
        <f>IF(false,"002-102", "002-102")</f>
      </c>
      <c r="D71" t="s" s="8">
        <v>165</v>
      </c>
      <c r="E71" t="n" s="8">
        <v>2.0</v>
      </c>
      <c r="F71" t="n" s="8">
        <v>2798.0</v>
      </c>
      <c r="G71" t="s" s="8">
        <v>53</v>
      </c>
      <c r="H71" t="s" s="8">
        <v>54</v>
      </c>
      <c r="I71" t="s" s="8">
        <v>166</v>
      </c>
    </row>
    <row r="72" ht="16.0" customHeight="true">
      <c r="A72" t="n" s="7">
        <v>4.41517E7</v>
      </c>
      <c r="B72" t="s" s="8">
        <v>54</v>
      </c>
      <c r="C72" t="n" s="8">
        <f>IF(false,"120921370", "120921370")</f>
      </c>
      <c r="D72" t="s" s="8">
        <v>167</v>
      </c>
      <c r="E72" t="n" s="8">
        <v>1.0</v>
      </c>
      <c r="F72" t="n" s="8">
        <v>1618.0</v>
      </c>
      <c r="G72" t="s" s="8">
        <v>53</v>
      </c>
      <c r="H72" t="s" s="8">
        <v>54</v>
      </c>
      <c r="I72" t="s" s="8">
        <v>168</v>
      </c>
    </row>
    <row r="73" ht="16.0" customHeight="true">
      <c r="A73" t="n" s="7">
        <v>4.3702015E7</v>
      </c>
      <c r="B73" t="s" s="8">
        <v>51</v>
      </c>
      <c r="C73" t="n" s="8">
        <f>IF(false,"002-098", "002-098")</f>
      </c>
      <c r="D73" t="s" s="8">
        <v>93</v>
      </c>
      <c r="E73" t="n" s="8">
        <v>2.0</v>
      </c>
      <c r="F73" t="n" s="8">
        <v>2336.0</v>
      </c>
      <c r="G73" t="s" s="8">
        <v>53</v>
      </c>
      <c r="H73" t="s" s="8">
        <v>54</v>
      </c>
      <c r="I73" t="s" s="8">
        <v>169</v>
      </c>
    </row>
    <row r="74" ht="16.0" customHeight="true">
      <c r="A74" t="n" s="7">
        <v>4.3903609E7</v>
      </c>
      <c r="B74" t="s" s="8">
        <v>56</v>
      </c>
      <c r="C74" t="n" s="8">
        <f>IF(false,"120921544", "120921544")</f>
      </c>
      <c r="D74" t="s" s="8">
        <v>170</v>
      </c>
      <c r="E74" t="n" s="8">
        <v>4.0</v>
      </c>
      <c r="F74" t="n" s="8">
        <v>2916.0</v>
      </c>
      <c r="G74" t="s" s="8">
        <v>53</v>
      </c>
      <c r="H74" t="s" s="8">
        <v>54</v>
      </c>
      <c r="I74" t="s" s="8">
        <v>171</v>
      </c>
    </row>
    <row r="75" ht="16.0" customHeight="true">
      <c r="A75" t="n" s="7">
        <v>4.3785791E7</v>
      </c>
      <c r="B75" t="s" s="8">
        <v>64</v>
      </c>
      <c r="C75" t="n" s="8">
        <f>IF(false,"120922390", "120922390")</f>
      </c>
      <c r="D75" t="s" s="8">
        <v>172</v>
      </c>
      <c r="E75" t="n" s="8">
        <v>1.0</v>
      </c>
      <c r="F75" t="n" s="8">
        <v>380.0</v>
      </c>
      <c r="G75" t="s" s="8">
        <v>53</v>
      </c>
      <c r="H75" t="s" s="8">
        <v>54</v>
      </c>
      <c r="I75" t="s" s="8">
        <v>173</v>
      </c>
    </row>
    <row r="76" ht="16.0" customHeight="true">
      <c r="A76" t="n" s="7">
        <v>4.4103703E7</v>
      </c>
      <c r="B76" t="s" s="8">
        <v>71</v>
      </c>
      <c r="C76" t="n" s="8">
        <f>IF(false,"120921649", "120921649")</f>
      </c>
      <c r="D76" t="s" s="8">
        <v>174</v>
      </c>
      <c r="E76" t="n" s="8">
        <v>1.0</v>
      </c>
      <c r="F76" t="n" s="8">
        <v>700.0</v>
      </c>
      <c r="G76" t="s" s="8">
        <v>53</v>
      </c>
      <c r="H76" t="s" s="8">
        <v>50</v>
      </c>
      <c r="I76" t="s" s="8">
        <v>175</v>
      </c>
    </row>
    <row r="77" ht="16.0" customHeight="true">
      <c r="A77" t="n" s="7">
        <v>4.4174497E7</v>
      </c>
      <c r="B77" t="s" s="8">
        <v>54</v>
      </c>
      <c r="C77" t="n" s="8">
        <f>IF(false,"01-004111", "01-004111")</f>
      </c>
      <c r="D77" t="s" s="8">
        <v>137</v>
      </c>
      <c r="E77" t="n" s="8">
        <v>1.0</v>
      </c>
      <c r="F77" t="n" s="8">
        <v>898.0</v>
      </c>
      <c r="G77" t="s" s="8">
        <v>53</v>
      </c>
      <c r="H77" t="s" s="8">
        <v>50</v>
      </c>
      <c r="I77" t="s" s="8">
        <v>176</v>
      </c>
    </row>
    <row r="78" ht="16.0" customHeight="true">
      <c r="A78" t="n" s="7">
        <v>4.4099384E7</v>
      </c>
      <c r="B78" t="s" s="8">
        <v>71</v>
      </c>
      <c r="C78" t="n" s="8">
        <f>IF(false,"003-318", "003-318")</f>
      </c>
      <c r="D78" t="s" s="8">
        <v>69</v>
      </c>
      <c r="E78" t="n" s="8">
        <v>1.0</v>
      </c>
      <c r="F78" t="n" s="8">
        <v>1489.0</v>
      </c>
      <c r="G78" t="s" s="8">
        <v>53</v>
      </c>
      <c r="H78" t="s" s="8">
        <v>50</v>
      </c>
      <c r="I78" t="s" s="8">
        <v>177</v>
      </c>
    </row>
    <row r="79" ht="16.0" customHeight="true">
      <c r="A79" t="n" s="7">
        <v>4.3850372E7</v>
      </c>
      <c r="B79" t="s" s="8">
        <v>64</v>
      </c>
      <c r="C79" t="n" s="8">
        <f>IF(false,"005-1511", "005-1511")</f>
      </c>
      <c r="D79" t="s" s="8">
        <v>178</v>
      </c>
      <c r="E79" t="n" s="8">
        <v>1.0</v>
      </c>
      <c r="F79" t="n" s="8">
        <v>679.0</v>
      </c>
      <c r="G79" t="s" s="8">
        <v>53</v>
      </c>
      <c r="H79" t="s" s="8">
        <v>50</v>
      </c>
      <c r="I79" t="s" s="8">
        <v>179</v>
      </c>
    </row>
    <row r="80" ht="16.0" customHeight="true">
      <c r="A80" t="n" s="7">
        <v>4.419142E7</v>
      </c>
      <c r="B80" t="s" s="8">
        <v>54</v>
      </c>
      <c r="C80" t="n" s="8">
        <f>IF(false,"003-276", "003-276")</f>
      </c>
      <c r="D80" t="s" s="8">
        <v>180</v>
      </c>
      <c r="E80" t="n" s="8">
        <v>1.0</v>
      </c>
      <c r="F80" t="n" s="8">
        <v>340.0</v>
      </c>
      <c r="G80" t="s" s="8">
        <v>53</v>
      </c>
      <c r="H80" t="s" s="8">
        <v>50</v>
      </c>
      <c r="I80" t="s" s="8">
        <v>181</v>
      </c>
    </row>
    <row r="81" ht="16.0" customHeight="true">
      <c r="A81" t="n" s="7">
        <v>4.4043876E7</v>
      </c>
      <c r="B81" t="s" s="8">
        <v>71</v>
      </c>
      <c r="C81" t="n" s="8">
        <f>IF(false,"002-098", "002-098")</f>
      </c>
      <c r="D81" t="s" s="8">
        <v>93</v>
      </c>
      <c r="E81" t="n" s="8">
        <v>1.0</v>
      </c>
      <c r="F81" t="n" s="8">
        <v>1328.0</v>
      </c>
      <c r="G81" t="s" s="8">
        <v>53</v>
      </c>
      <c r="H81" t="s" s="8">
        <v>50</v>
      </c>
      <c r="I81" t="s" s="8">
        <v>182</v>
      </c>
    </row>
    <row r="82" ht="16.0" customHeight="true">
      <c r="A82" t="n" s="7">
        <v>4.3775747E7</v>
      </c>
      <c r="B82" t="s" s="8">
        <v>64</v>
      </c>
      <c r="C82" t="n" s="8">
        <f>IF(false,"005-1515", "005-1515")</f>
      </c>
      <c r="D82" t="s" s="8">
        <v>88</v>
      </c>
      <c r="E82" t="n" s="8">
        <v>1.0</v>
      </c>
      <c r="F82" t="n" s="8">
        <v>618.0</v>
      </c>
      <c r="G82" t="s" s="8">
        <v>53</v>
      </c>
      <c r="H82" t="s" s="8">
        <v>50</v>
      </c>
      <c r="I82" t="s" s="8">
        <v>183</v>
      </c>
    </row>
    <row r="83" ht="16.0" customHeight="true">
      <c r="A83" t="n" s="7">
        <v>4.3836121E7</v>
      </c>
      <c r="B83" t="s" s="8">
        <v>64</v>
      </c>
      <c r="C83" t="n" s="8">
        <f>IF(false,"120922351", "120922351")</f>
      </c>
      <c r="D83" t="s" s="8">
        <v>52</v>
      </c>
      <c r="E83" t="n" s="8">
        <v>1.0</v>
      </c>
      <c r="F83" t="n" s="8">
        <v>497.0</v>
      </c>
      <c r="G83" t="s" s="8">
        <v>53</v>
      </c>
      <c r="H83" t="s" s="8">
        <v>50</v>
      </c>
      <c r="I83" t="s" s="8">
        <v>184</v>
      </c>
    </row>
    <row r="84" ht="16.0" customHeight="true">
      <c r="A84" t="n" s="7">
        <v>4.408278E7</v>
      </c>
      <c r="B84" t="s" s="8">
        <v>71</v>
      </c>
      <c r="C84" t="n" s="8">
        <f>IF(false,"005-1273", "005-1273")</f>
      </c>
      <c r="D84" t="s" s="8">
        <v>185</v>
      </c>
      <c r="E84" t="n" s="8">
        <v>1.0</v>
      </c>
      <c r="F84" t="n" s="8">
        <v>838.0</v>
      </c>
      <c r="G84" t="s" s="8">
        <v>53</v>
      </c>
      <c r="H84" t="s" s="8">
        <v>50</v>
      </c>
      <c r="I84" t="s" s="8">
        <v>186</v>
      </c>
    </row>
    <row r="85" ht="16.0" customHeight="true">
      <c r="A85" t="n" s="7">
        <v>4.4158584E7</v>
      </c>
      <c r="B85" t="s" s="8">
        <v>54</v>
      </c>
      <c r="C85" t="n" s="8">
        <f>IF(false,"120922351", "120922351")</f>
      </c>
      <c r="D85" t="s" s="8">
        <v>52</v>
      </c>
      <c r="E85" t="n" s="8">
        <v>1.0</v>
      </c>
      <c r="F85" t="n" s="8">
        <v>620.0</v>
      </c>
      <c r="G85" t="s" s="8">
        <v>53</v>
      </c>
      <c r="H85" t="s" s="8">
        <v>50</v>
      </c>
      <c r="I85" t="s" s="8">
        <v>187</v>
      </c>
    </row>
    <row r="86" ht="16.0" customHeight="true">
      <c r="A86" t="n" s="7">
        <v>4.3945447E7</v>
      </c>
      <c r="B86" t="s" s="8">
        <v>56</v>
      </c>
      <c r="C86" t="n" s="8">
        <f>IF(false,"01-004217", "01-004217")</f>
      </c>
      <c r="D86" t="s" s="8">
        <v>113</v>
      </c>
      <c r="E86" t="n" s="8">
        <v>1.0</v>
      </c>
      <c r="F86" t="n" s="8">
        <v>2294.0</v>
      </c>
      <c r="G86" t="s" s="8">
        <v>53</v>
      </c>
      <c r="H86" t="s" s="8">
        <v>50</v>
      </c>
      <c r="I86" t="s" s="8">
        <v>188</v>
      </c>
    </row>
    <row r="87" ht="16.0" customHeight="true">
      <c r="A87" t="n" s="7">
        <v>4.4054387E7</v>
      </c>
      <c r="B87" t="s" s="8">
        <v>71</v>
      </c>
      <c r="C87" t="n" s="8">
        <f>IF(false,"005-1112", "005-1112")</f>
      </c>
      <c r="D87" t="s" s="8">
        <v>60</v>
      </c>
      <c r="E87" t="n" s="8">
        <v>2.0</v>
      </c>
      <c r="F87" t="n" s="8">
        <v>2391.0</v>
      </c>
      <c r="G87" t="s" s="8">
        <v>53</v>
      </c>
      <c r="H87" t="s" s="8">
        <v>50</v>
      </c>
      <c r="I87" t="s" s="8">
        <v>189</v>
      </c>
    </row>
    <row r="88" ht="16.0" customHeight="true">
      <c r="A88" t="n" s="7">
        <v>4.4093377E7</v>
      </c>
      <c r="B88" t="s" s="8">
        <v>71</v>
      </c>
      <c r="C88" t="n" s="8">
        <f>IF(false,"005-1144", "005-1144")</f>
      </c>
      <c r="D88" t="s" s="8">
        <v>190</v>
      </c>
      <c r="E88" t="n" s="8">
        <v>1.0</v>
      </c>
      <c r="F88" t="n" s="8">
        <v>505.0</v>
      </c>
      <c r="G88" t="s" s="8">
        <v>53</v>
      </c>
      <c r="H88" t="s" s="8">
        <v>50</v>
      </c>
      <c r="I88" t="s" s="8">
        <v>191</v>
      </c>
    </row>
    <row r="89" ht="16.0" customHeight="true">
      <c r="A89" t="n" s="7">
        <v>4.4112669E7</v>
      </c>
      <c r="B89" t="s" s="8">
        <v>54</v>
      </c>
      <c r="C89" t="n" s="8">
        <f>IF(false,"005-1110", "005-1110")</f>
      </c>
      <c r="D89" t="s" s="8">
        <v>192</v>
      </c>
      <c r="E89" t="n" s="8">
        <v>2.0</v>
      </c>
      <c r="F89" t="n" s="8">
        <v>2742.0</v>
      </c>
      <c r="G89" t="s" s="8">
        <v>53</v>
      </c>
      <c r="H89" t="s" s="8">
        <v>50</v>
      </c>
      <c r="I89" t="s" s="8">
        <v>193</v>
      </c>
    </row>
    <row r="90" ht="16.0" customHeight="true">
      <c r="A90" t="n" s="7">
        <v>4.4098671E7</v>
      </c>
      <c r="B90" t="s" s="8">
        <v>71</v>
      </c>
      <c r="C90" t="n" s="8">
        <f>IF(false,"005-1039", "005-1039")</f>
      </c>
      <c r="D90" t="s" s="8">
        <v>194</v>
      </c>
      <c r="E90" t="n" s="8">
        <v>1.0</v>
      </c>
      <c r="F90" t="n" s="8">
        <v>1695.0</v>
      </c>
      <c r="G90" t="s" s="8">
        <v>53</v>
      </c>
      <c r="H90" t="s" s="8">
        <v>50</v>
      </c>
      <c r="I90" t="s" s="8">
        <v>195</v>
      </c>
    </row>
    <row r="91" ht="16.0" customHeight="true">
      <c r="A91" t="n" s="7">
        <v>4.4120547E7</v>
      </c>
      <c r="B91" t="s" s="8">
        <v>54</v>
      </c>
      <c r="C91" t="n" s="8">
        <f>IF(false,"120921942", "120921942")</f>
      </c>
      <c r="D91" t="s" s="8">
        <v>65</v>
      </c>
      <c r="E91" t="n" s="8">
        <v>1.0</v>
      </c>
      <c r="F91" t="n" s="8">
        <v>1538.0</v>
      </c>
      <c r="G91" t="s" s="8">
        <v>53</v>
      </c>
      <c r="H91" t="s" s="8">
        <v>50</v>
      </c>
      <c r="I91" t="s" s="8">
        <v>196</v>
      </c>
    </row>
    <row r="92" ht="16.0" customHeight="true">
      <c r="A92" t="n" s="7">
        <v>4.4107107E7</v>
      </c>
      <c r="B92" t="s" s="8">
        <v>54</v>
      </c>
      <c r="C92" t="n" s="8">
        <f>IF(false,"005-1308", "005-1308")</f>
      </c>
      <c r="D92" t="s" s="8">
        <v>197</v>
      </c>
      <c r="E92" t="n" s="8">
        <v>3.0</v>
      </c>
      <c r="F92" t="n" s="8">
        <v>2416.0</v>
      </c>
      <c r="G92" t="s" s="8">
        <v>53</v>
      </c>
      <c r="H92" t="s" s="8">
        <v>50</v>
      </c>
      <c r="I92" t="s" s="8">
        <v>198</v>
      </c>
    </row>
    <row r="93" ht="16.0" customHeight="true">
      <c r="A93" t="n" s="7">
        <v>4.4037063E7</v>
      </c>
      <c r="B93" t="s" s="8">
        <v>71</v>
      </c>
      <c r="C93" t="n" s="8">
        <f>IF(false,"005-1110", "005-1110")</f>
      </c>
      <c r="D93" t="s" s="8">
        <v>192</v>
      </c>
      <c r="E93" t="n" s="8">
        <v>2.0</v>
      </c>
      <c r="F93" t="n" s="8">
        <v>2197.0</v>
      </c>
      <c r="G93" t="s" s="8">
        <v>53</v>
      </c>
      <c r="H93" t="s" s="8">
        <v>50</v>
      </c>
      <c r="I93" t="s" s="8">
        <v>199</v>
      </c>
    </row>
    <row r="94" ht="16.0" customHeight="true">
      <c r="A94" t="n" s="7">
        <v>4.4094205E7</v>
      </c>
      <c r="B94" t="s" s="8">
        <v>71</v>
      </c>
      <c r="C94" t="n" s="8">
        <f>IF(false,"005-1039", "005-1039")</f>
      </c>
      <c r="D94" t="s" s="8">
        <v>194</v>
      </c>
      <c r="E94" t="n" s="8">
        <v>1.0</v>
      </c>
      <c r="F94" t="n" s="8">
        <v>1769.0</v>
      </c>
      <c r="G94" t="s" s="8">
        <v>53</v>
      </c>
      <c r="H94" t="s" s="8">
        <v>50</v>
      </c>
      <c r="I94" t="s" s="8">
        <v>200</v>
      </c>
    </row>
    <row r="95" ht="16.0" customHeight="true">
      <c r="A95" t="n" s="7">
        <v>4.4104714E7</v>
      </c>
      <c r="B95" t="s" s="8">
        <v>54</v>
      </c>
      <c r="C95" t="n" s="8">
        <f>IF(false,"005-1573", "005-1573")</f>
      </c>
      <c r="D95" t="s" s="8">
        <v>201</v>
      </c>
      <c r="E95" t="n" s="8">
        <v>1.0</v>
      </c>
      <c r="F95" t="n" s="8">
        <v>798.0</v>
      </c>
      <c r="G95" t="s" s="8">
        <v>53</v>
      </c>
      <c r="H95" t="s" s="8">
        <v>50</v>
      </c>
      <c r="I95" t="s" s="8">
        <v>202</v>
      </c>
    </row>
    <row r="96" ht="16.0" customHeight="true">
      <c r="A96" t="n" s="7">
        <v>4.4123203E7</v>
      </c>
      <c r="B96" t="s" s="8">
        <v>54</v>
      </c>
      <c r="C96" t="n" s="8">
        <f>IF(false,"120921431", "120921431")</f>
      </c>
      <c r="D96" t="s" s="8">
        <v>203</v>
      </c>
      <c r="E96" t="n" s="8">
        <v>1.0</v>
      </c>
      <c r="F96" t="n" s="8">
        <v>567.0</v>
      </c>
      <c r="G96" t="s" s="8">
        <v>53</v>
      </c>
      <c r="H96" t="s" s="8">
        <v>50</v>
      </c>
      <c r="I96" t="s" s="8">
        <v>204</v>
      </c>
    </row>
    <row r="97" ht="16.0" customHeight="true">
      <c r="A97" t="n" s="7">
        <v>4.4199227E7</v>
      </c>
      <c r="B97" t="s" s="8">
        <v>54</v>
      </c>
      <c r="C97" t="n" s="8">
        <f>IF(false,"120921871", "120921871")</f>
      </c>
      <c r="D97" t="s" s="8">
        <v>205</v>
      </c>
      <c r="E97" t="n" s="8">
        <v>1.0</v>
      </c>
      <c r="F97" t="n" s="8">
        <v>475.0</v>
      </c>
      <c r="G97" t="s" s="8">
        <v>53</v>
      </c>
      <c r="H97" t="s" s="8">
        <v>50</v>
      </c>
      <c r="I97" t="s" s="8">
        <v>206</v>
      </c>
    </row>
    <row r="98" ht="16.0" customHeight="true">
      <c r="A98" t="n" s="7">
        <v>4.4098778E7</v>
      </c>
      <c r="B98" t="s" s="8">
        <v>71</v>
      </c>
      <c r="C98" t="n" s="8">
        <f>IF(false,"005-1039", "005-1039")</f>
      </c>
      <c r="D98" t="s" s="8">
        <v>194</v>
      </c>
      <c r="E98" t="n" s="8">
        <v>1.0</v>
      </c>
      <c r="F98" t="n" s="8">
        <v>1543.0</v>
      </c>
      <c r="G98" t="s" s="8">
        <v>53</v>
      </c>
      <c r="H98" t="s" s="8">
        <v>50</v>
      </c>
      <c r="I98" t="s" s="8">
        <v>207</v>
      </c>
    </row>
    <row r="99" ht="16.0" customHeight="true">
      <c r="A99" t="n" s="7">
        <v>4.408814E7</v>
      </c>
      <c r="B99" t="s" s="8">
        <v>71</v>
      </c>
      <c r="C99" t="n" s="8">
        <f>IF(false,"120922641", "120922641")</f>
      </c>
      <c r="D99" t="s" s="8">
        <v>208</v>
      </c>
      <c r="E99" t="n" s="8">
        <v>1.0</v>
      </c>
      <c r="F99" t="n" s="8">
        <v>155.0</v>
      </c>
      <c r="G99" t="s" s="8">
        <v>53</v>
      </c>
      <c r="H99" t="s" s="8">
        <v>50</v>
      </c>
      <c r="I99" t="s" s="8">
        <v>209</v>
      </c>
    </row>
    <row r="100" ht="16.0" customHeight="true">
      <c r="A100" t="n" s="7">
        <v>4.4088846E7</v>
      </c>
      <c r="B100" t="s" s="8">
        <v>71</v>
      </c>
      <c r="C100" t="n" s="8">
        <f>IF(false,"005-1519", "005-1519")</f>
      </c>
      <c r="D100" t="s" s="8">
        <v>210</v>
      </c>
      <c r="E100" t="n" s="8">
        <v>1.0</v>
      </c>
      <c r="F100" t="n" s="8">
        <v>1126.0</v>
      </c>
      <c r="G100" t="s" s="8">
        <v>53</v>
      </c>
      <c r="H100" t="s" s="8">
        <v>50</v>
      </c>
      <c r="I100" t="s" s="8">
        <v>211</v>
      </c>
    </row>
    <row r="101" ht="16.0" customHeight="true">
      <c r="A101" t="n" s="7">
        <v>4.4123653E7</v>
      </c>
      <c r="B101" t="s" s="8">
        <v>54</v>
      </c>
      <c r="C101" t="n" s="8">
        <f>IF(false,"120921942", "120921942")</f>
      </c>
      <c r="D101" t="s" s="8">
        <v>65</v>
      </c>
      <c r="E101" t="n" s="8">
        <v>1.0</v>
      </c>
      <c r="F101" t="n" s="8">
        <v>1070.0</v>
      </c>
      <c r="G101" t="s" s="8">
        <v>53</v>
      </c>
      <c r="H101" t="s" s="8">
        <v>50</v>
      </c>
      <c r="I101" t="s" s="8">
        <v>212</v>
      </c>
    </row>
    <row r="102" ht="16.0" customHeight="true">
      <c r="A102" t="n" s="7">
        <v>4.4117764E7</v>
      </c>
      <c r="B102" t="s" s="8">
        <v>54</v>
      </c>
      <c r="C102" t="n" s="8">
        <f>IF(false,"005-1113", "005-1113")</f>
      </c>
      <c r="D102" t="s" s="8">
        <v>213</v>
      </c>
      <c r="E102" t="n" s="8">
        <v>1.0</v>
      </c>
      <c r="F102" t="n" s="8">
        <v>1639.0</v>
      </c>
      <c r="G102" t="s" s="8">
        <v>53</v>
      </c>
      <c r="H102" t="s" s="8">
        <v>50</v>
      </c>
      <c r="I102" t="s" s="8">
        <v>214</v>
      </c>
    </row>
    <row r="103" ht="16.0" customHeight="true">
      <c r="A103" t="n" s="7">
        <v>4.408381E7</v>
      </c>
      <c r="B103" t="s" s="8">
        <v>71</v>
      </c>
      <c r="C103" t="n" s="8">
        <f>IF(false,"120921471", "120921471")</f>
      </c>
      <c r="D103" t="s" s="8">
        <v>215</v>
      </c>
      <c r="E103" t="n" s="8">
        <v>1.0</v>
      </c>
      <c r="F103" t="n" s="8">
        <v>1.0</v>
      </c>
      <c r="G103" t="s" s="8">
        <v>53</v>
      </c>
      <c r="H103" t="s" s="8">
        <v>50</v>
      </c>
      <c r="I103" t="s" s="8">
        <v>216</v>
      </c>
    </row>
    <row r="104" ht="16.0" customHeight="true">
      <c r="A104" t="n" s="7">
        <v>4.4064321E7</v>
      </c>
      <c r="B104" t="s" s="8">
        <v>71</v>
      </c>
      <c r="C104" t="n" s="8">
        <f>IF(false,"120921939", "120921939")</f>
      </c>
      <c r="D104" t="s" s="8">
        <v>217</v>
      </c>
      <c r="E104" t="n" s="8">
        <v>1.0</v>
      </c>
      <c r="F104" t="n" s="8">
        <v>929.0</v>
      </c>
      <c r="G104" t="s" s="8">
        <v>53</v>
      </c>
      <c r="H104" t="s" s="8">
        <v>50</v>
      </c>
      <c r="I104" t="s" s="8">
        <v>218</v>
      </c>
    </row>
    <row r="105" ht="16.0" customHeight="true">
      <c r="A105" t="n" s="7">
        <v>4.4203278E7</v>
      </c>
      <c r="B105" t="s" s="8">
        <v>54</v>
      </c>
      <c r="C105" t="n" s="8">
        <f>IF(false,"003-319", "003-319")</f>
      </c>
      <c r="D105" t="s" s="8">
        <v>144</v>
      </c>
      <c r="E105" t="n" s="8">
        <v>1.0</v>
      </c>
      <c r="F105" t="n" s="8">
        <v>1198.0</v>
      </c>
      <c r="G105" t="s" s="8">
        <v>53</v>
      </c>
      <c r="H105" t="s" s="8">
        <v>50</v>
      </c>
      <c r="I105" t="s" s="8">
        <v>219</v>
      </c>
    </row>
    <row r="106" ht="16.0" customHeight="true">
      <c r="A106" t="n" s="7">
        <v>4.3878583E7</v>
      </c>
      <c r="B106" t="s" s="8">
        <v>56</v>
      </c>
      <c r="C106" t="n" s="8">
        <f>IF(false,"008-576", "008-576")</f>
      </c>
      <c r="D106" t="s" s="8">
        <v>154</v>
      </c>
      <c r="E106" t="n" s="8">
        <v>1.0</v>
      </c>
      <c r="F106" t="n" s="8">
        <v>791.0</v>
      </c>
      <c r="G106" t="s" s="8">
        <v>53</v>
      </c>
      <c r="H106" t="s" s="8">
        <v>50</v>
      </c>
      <c r="I106" t="s" s="8">
        <v>220</v>
      </c>
    </row>
    <row r="107" ht="16.0" customHeight="true">
      <c r="A107" t="n" s="7">
        <v>4.4015474E7</v>
      </c>
      <c r="B107" t="s" s="8">
        <v>71</v>
      </c>
      <c r="C107" t="n" s="8">
        <f>IF(false,"01-004215", "01-004215")</f>
      </c>
      <c r="D107" t="s" s="8">
        <v>221</v>
      </c>
      <c r="E107" t="n" s="8">
        <v>1.0</v>
      </c>
      <c r="F107" t="n" s="8">
        <v>1873.0</v>
      </c>
      <c r="G107" t="s" s="8">
        <v>53</v>
      </c>
      <c r="H107" t="s" s="8">
        <v>50</v>
      </c>
      <c r="I107" t="s" s="8">
        <v>222</v>
      </c>
    </row>
    <row r="108" ht="16.0" customHeight="true">
      <c r="A108" t="n" s="7">
        <v>4.3920303E7</v>
      </c>
      <c r="B108" t="s" s="8">
        <v>56</v>
      </c>
      <c r="C108" t="n" s="8">
        <f>IF(false,"003-319", "003-319")</f>
      </c>
      <c r="D108" t="s" s="8">
        <v>144</v>
      </c>
      <c r="E108" t="n" s="8">
        <v>1.0</v>
      </c>
      <c r="F108" t="n" s="8">
        <v>749.0</v>
      </c>
      <c r="G108" t="s" s="8">
        <v>53</v>
      </c>
      <c r="H108" t="s" s="8">
        <v>50</v>
      </c>
      <c r="I108" t="s" s="8">
        <v>223</v>
      </c>
    </row>
    <row r="109" ht="16.0" customHeight="true">
      <c r="A109" t="n" s="7">
        <v>4.4109978E7</v>
      </c>
      <c r="B109" t="s" s="8">
        <v>54</v>
      </c>
      <c r="C109" t="n" s="8">
        <f>IF(false,"120922351", "120922351")</f>
      </c>
      <c r="D109" t="s" s="8">
        <v>52</v>
      </c>
      <c r="E109" t="n" s="8">
        <v>2.0</v>
      </c>
      <c r="F109" t="n" s="8">
        <v>1.0</v>
      </c>
      <c r="G109" t="s" s="8">
        <v>53</v>
      </c>
      <c r="H109" t="s" s="8">
        <v>50</v>
      </c>
      <c r="I109" t="s" s="8">
        <v>224</v>
      </c>
    </row>
    <row r="110" ht="16.0" customHeight="true">
      <c r="A110" t="n" s="7">
        <v>4.4020728E7</v>
      </c>
      <c r="B110" t="s" s="8">
        <v>71</v>
      </c>
      <c r="C110" t="n" s="8">
        <f>IF(false,"120922351", "120922351")</f>
      </c>
      <c r="D110" t="s" s="8">
        <v>52</v>
      </c>
      <c r="E110" t="n" s="8">
        <v>1.0</v>
      </c>
      <c r="F110" t="n" s="8">
        <v>643.0</v>
      </c>
      <c r="G110" t="s" s="8">
        <v>53</v>
      </c>
      <c r="H110" t="s" s="8">
        <v>50</v>
      </c>
      <c r="I110" t="s" s="8">
        <v>225</v>
      </c>
    </row>
    <row r="111" ht="16.0" customHeight="true">
      <c r="A111" t="n" s="7">
        <v>4.4197735E7</v>
      </c>
      <c r="B111" t="s" s="8">
        <v>54</v>
      </c>
      <c r="C111" t="n" s="8">
        <f>IF(false,"005-1312", "005-1312")</f>
      </c>
      <c r="D111" t="s" s="8">
        <v>226</v>
      </c>
      <c r="E111" t="n" s="8">
        <v>2.0</v>
      </c>
      <c r="F111" t="n" s="8">
        <v>1711.0</v>
      </c>
      <c r="G111" t="s" s="8">
        <v>53</v>
      </c>
      <c r="H111" t="s" s="8">
        <v>50</v>
      </c>
      <c r="I111" t="s" s="8">
        <v>227</v>
      </c>
    </row>
    <row r="112" ht="16.0" customHeight="true">
      <c r="A112" t="n" s="7">
        <v>4.4050975E7</v>
      </c>
      <c r="B112" t="s" s="8">
        <v>71</v>
      </c>
      <c r="C112" t="n" s="8">
        <f>IF(false,"120922351", "120922351")</f>
      </c>
      <c r="D112" t="s" s="8">
        <v>52</v>
      </c>
      <c r="E112" t="n" s="8">
        <v>1.0</v>
      </c>
      <c r="F112" t="n" s="8">
        <v>54.0</v>
      </c>
      <c r="G112" t="s" s="8">
        <v>53</v>
      </c>
      <c r="H112" t="s" s="8">
        <v>50</v>
      </c>
      <c r="I112" t="s" s="8">
        <v>228</v>
      </c>
    </row>
    <row r="113" ht="16.0" customHeight="true">
      <c r="A113" t="n" s="7">
        <v>4.4103944E7</v>
      </c>
      <c r="B113" t="s" s="8">
        <v>71</v>
      </c>
      <c r="C113" t="n" s="8">
        <f>IF(false,"120921743", "120921743")</f>
      </c>
      <c r="D113" t="s" s="8">
        <v>229</v>
      </c>
      <c r="E113" t="n" s="8">
        <v>1.0</v>
      </c>
      <c r="F113" t="n" s="8">
        <v>876.0</v>
      </c>
      <c r="G113" t="s" s="8">
        <v>53</v>
      </c>
      <c r="H113" t="s" s="8">
        <v>50</v>
      </c>
      <c r="I113" t="s" s="8">
        <v>230</v>
      </c>
    </row>
    <row r="114" ht="16.0" customHeight="true">
      <c r="A114" t="n" s="7">
        <v>4.4076721E7</v>
      </c>
      <c r="B114" t="s" s="8">
        <v>71</v>
      </c>
      <c r="C114" t="n" s="8">
        <f>IF(false,"01-003884", "01-003884")</f>
      </c>
      <c r="D114" t="s" s="8">
        <v>97</v>
      </c>
      <c r="E114" t="n" s="8">
        <v>1.0</v>
      </c>
      <c r="F114" t="n" s="8">
        <v>756.0</v>
      </c>
      <c r="G114" t="s" s="8">
        <v>53</v>
      </c>
      <c r="H114" t="s" s="8">
        <v>50</v>
      </c>
      <c r="I114" t="s" s="8">
        <v>231</v>
      </c>
    </row>
    <row r="115" ht="16.0" customHeight="true">
      <c r="A115" t="n" s="7">
        <v>4.4076042E7</v>
      </c>
      <c r="B115" t="s" s="8">
        <v>71</v>
      </c>
      <c r="C115" t="n" s="8">
        <f>IF(false,"01-003884", "01-003884")</f>
      </c>
      <c r="D115" t="s" s="8">
        <v>97</v>
      </c>
      <c r="E115" t="n" s="8">
        <v>1.0</v>
      </c>
      <c r="F115" t="n" s="8">
        <v>825.0</v>
      </c>
      <c r="G115" t="s" s="8">
        <v>53</v>
      </c>
      <c r="H115" t="s" s="8">
        <v>50</v>
      </c>
      <c r="I115" t="s" s="8">
        <v>232</v>
      </c>
    </row>
    <row r="116" ht="16.0" customHeight="true">
      <c r="A116" t="n" s="7">
        <v>4.4083185E7</v>
      </c>
      <c r="B116" t="s" s="8">
        <v>71</v>
      </c>
      <c r="C116" t="n" s="8">
        <f>IF(false,"005-1250", "005-1250")</f>
      </c>
      <c r="D116" t="s" s="8">
        <v>233</v>
      </c>
      <c r="E116" t="n" s="8">
        <v>1.0</v>
      </c>
      <c r="F116" t="n" s="8">
        <v>1589.0</v>
      </c>
      <c r="G116" t="s" s="8">
        <v>53</v>
      </c>
      <c r="H116" t="s" s="8">
        <v>50</v>
      </c>
      <c r="I116" t="s" s="8">
        <v>234</v>
      </c>
    </row>
    <row r="117" ht="16.0" customHeight="true">
      <c r="A117" t="n" s="7">
        <v>4.4203695E7</v>
      </c>
      <c r="B117" t="s" s="8">
        <v>54</v>
      </c>
      <c r="C117" t="n" s="8">
        <f>IF(false,"008-575", "008-575")</f>
      </c>
      <c r="D117" t="s" s="8">
        <v>141</v>
      </c>
      <c r="E117" t="n" s="8">
        <v>2.0</v>
      </c>
      <c r="F117" t="n" s="8">
        <v>878.0</v>
      </c>
      <c r="G117" t="s" s="8">
        <v>53</v>
      </c>
      <c r="H117" t="s" s="8">
        <v>50</v>
      </c>
      <c r="I117" t="s" s="8">
        <v>235</v>
      </c>
    </row>
    <row r="118" ht="16.0" customHeight="true">
      <c r="A118" t="n" s="7">
        <v>4.4084801E7</v>
      </c>
      <c r="B118" t="s" s="8">
        <v>71</v>
      </c>
      <c r="C118" t="n" s="8">
        <f>IF(false,"120922351", "120922351")</f>
      </c>
      <c r="D118" t="s" s="8">
        <v>52</v>
      </c>
      <c r="E118" t="n" s="8">
        <v>4.0</v>
      </c>
      <c r="F118" t="n" s="8">
        <v>2010.0</v>
      </c>
      <c r="G118" t="s" s="8">
        <v>53</v>
      </c>
      <c r="H118" t="s" s="8">
        <v>50</v>
      </c>
      <c r="I118" t="s" s="8">
        <v>236</v>
      </c>
    </row>
    <row r="119" ht="16.0" customHeight="true">
      <c r="A119" t="n" s="7">
        <v>4.4032544E7</v>
      </c>
      <c r="B119" t="s" s="8">
        <v>71</v>
      </c>
      <c r="C119" t="n" s="8">
        <f>IF(false,"003-318", "003-318")</f>
      </c>
      <c r="D119" t="s" s="8">
        <v>69</v>
      </c>
      <c r="E119" t="n" s="8">
        <v>3.0</v>
      </c>
      <c r="F119" t="n" s="8">
        <v>3966.0</v>
      </c>
      <c r="G119" t="s" s="8">
        <v>53</v>
      </c>
      <c r="H119" t="s" s="8">
        <v>50</v>
      </c>
      <c r="I119" t="s" s="8">
        <v>237</v>
      </c>
    </row>
    <row r="120" ht="16.0" customHeight="true">
      <c r="A120" t="n" s="7">
        <v>4.4029123E7</v>
      </c>
      <c r="B120" t="s" s="8">
        <v>71</v>
      </c>
      <c r="C120" t="n" s="8">
        <f>IF(false,"01-004111", "01-004111")</f>
      </c>
      <c r="D120" t="s" s="8">
        <v>137</v>
      </c>
      <c r="E120" t="n" s="8">
        <v>1.0</v>
      </c>
      <c r="F120" t="n" s="8">
        <v>783.0</v>
      </c>
      <c r="G120" t="s" s="8">
        <v>53</v>
      </c>
      <c r="H120" t="s" s="8">
        <v>50</v>
      </c>
      <c r="I120" t="s" s="8">
        <v>238</v>
      </c>
    </row>
    <row r="121" ht="16.0" customHeight="true">
      <c r="A121" t="n" s="7">
        <v>4.4109917E7</v>
      </c>
      <c r="B121" t="s" s="8">
        <v>54</v>
      </c>
      <c r="C121" t="n" s="8">
        <f>IF(false,"120921942", "120921942")</f>
      </c>
      <c r="D121" t="s" s="8">
        <v>65</v>
      </c>
      <c r="E121" t="n" s="8">
        <v>1.0</v>
      </c>
      <c r="F121" t="n" s="8">
        <v>1686.0</v>
      </c>
      <c r="G121" t="s" s="8">
        <v>53</v>
      </c>
      <c r="H121" t="s" s="8">
        <v>50</v>
      </c>
      <c r="I121" t="s" s="8">
        <v>239</v>
      </c>
    </row>
    <row r="122" ht="16.0" customHeight="true">
      <c r="A122" t="n" s="7">
        <v>4.4102913E7</v>
      </c>
      <c r="B122" t="s" s="8">
        <v>71</v>
      </c>
      <c r="C122" t="n" s="8">
        <f>IF(false,"005-1039", "005-1039")</f>
      </c>
      <c r="D122" t="s" s="8">
        <v>194</v>
      </c>
      <c r="E122" t="n" s="8">
        <v>2.0</v>
      </c>
      <c r="F122" t="n" s="8">
        <v>3038.0</v>
      </c>
      <c r="G122" t="s" s="8">
        <v>53</v>
      </c>
      <c r="H122" t="s" s="8">
        <v>50</v>
      </c>
      <c r="I122" t="s" s="8">
        <v>240</v>
      </c>
    </row>
    <row r="123" ht="16.0" customHeight="true">
      <c r="A123" t="n" s="7">
        <v>4.4096157E7</v>
      </c>
      <c r="B123" t="s" s="8">
        <v>71</v>
      </c>
      <c r="C123" t="n" s="8">
        <f>IF(false,"005-1514", "005-1514")</f>
      </c>
      <c r="D123" t="s" s="8">
        <v>80</v>
      </c>
      <c r="E123" t="n" s="8">
        <v>1.0</v>
      </c>
      <c r="F123" t="n" s="8">
        <v>316.0</v>
      </c>
      <c r="G123" t="s" s="8">
        <v>53</v>
      </c>
      <c r="H123" t="s" s="8">
        <v>50</v>
      </c>
      <c r="I123" t="s" s="8">
        <v>241</v>
      </c>
    </row>
    <row r="124" ht="16.0" customHeight="true">
      <c r="A124" t="n" s="7">
        <v>4.4106814E7</v>
      </c>
      <c r="B124" t="s" s="8">
        <v>54</v>
      </c>
      <c r="C124" t="n" s="8">
        <f>IF(false,"005-1438", "005-1438")</f>
      </c>
      <c r="D124" t="s" s="8">
        <v>242</v>
      </c>
      <c r="E124" t="n" s="8">
        <v>1.0</v>
      </c>
      <c r="F124" t="n" s="8">
        <v>1099.0</v>
      </c>
      <c r="G124" t="s" s="8">
        <v>53</v>
      </c>
      <c r="H124" t="s" s="8">
        <v>50</v>
      </c>
      <c r="I124" t="s" s="8">
        <v>243</v>
      </c>
    </row>
    <row r="125" ht="16.0" customHeight="true">
      <c r="A125" t="n" s="7">
        <v>4.4066663E7</v>
      </c>
      <c r="B125" t="s" s="8">
        <v>71</v>
      </c>
      <c r="C125" t="n" s="8">
        <f>IF(false,"003-319", "003-319")</f>
      </c>
      <c r="D125" t="s" s="8">
        <v>144</v>
      </c>
      <c r="E125" t="n" s="8">
        <v>1.0</v>
      </c>
      <c r="F125" t="n" s="8">
        <v>1321.0</v>
      </c>
      <c r="G125" t="s" s="8">
        <v>53</v>
      </c>
      <c r="H125" t="s" s="8">
        <v>50</v>
      </c>
      <c r="I125" t="s" s="8">
        <v>244</v>
      </c>
    </row>
    <row r="126" ht="16.0" customHeight="true">
      <c r="A126" t="n" s="7">
        <v>4.4060277E7</v>
      </c>
      <c r="B126" t="s" s="8">
        <v>71</v>
      </c>
      <c r="C126" t="n" s="8">
        <f>IF(false,"120921809", "120921809")</f>
      </c>
      <c r="D126" t="s" s="8">
        <v>245</v>
      </c>
      <c r="E126" t="n" s="8">
        <v>1.0</v>
      </c>
      <c r="F126" t="n" s="8">
        <v>961.0</v>
      </c>
      <c r="G126" t="s" s="8">
        <v>53</v>
      </c>
      <c r="H126" t="s" s="8">
        <v>50</v>
      </c>
      <c r="I126" t="s" s="8">
        <v>246</v>
      </c>
    </row>
    <row r="127" ht="16.0" customHeight="true">
      <c r="A127" t="n" s="7">
        <v>4.4049839E7</v>
      </c>
      <c r="B127" t="s" s="8">
        <v>71</v>
      </c>
      <c r="C127" t="n" s="8">
        <f>IF(false,"002-101", "002-101")</f>
      </c>
      <c r="D127" t="s" s="8">
        <v>247</v>
      </c>
      <c r="E127" t="n" s="8">
        <v>1.0</v>
      </c>
      <c r="F127" t="n" s="8">
        <v>773.0</v>
      </c>
      <c r="G127" t="s" s="8">
        <v>53</v>
      </c>
      <c r="H127" t="s" s="8">
        <v>50</v>
      </c>
      <c r="I127" t="s" s="8">
        <v>248</v>
      </c>
    </row>
    <row r="128" ht="16.0" customHeight="true">
      <c r="A128" t="n" s="7">
        <v>4.4089023E7</v>
      </c>
      <c r="B128" t="s" s="8">
        <v>71</v>
      </c>
      <c r="C128" t="n" s="8">
        <f>IF(false,"005-1039", "005-1039")</f>
      </c>
      <c r="D128" t="s" s="8">
        <v>194</v>
      </c>
      <c r="E128" t="n" s="8">
        <v>1.0</v>
      </c>
      <c r="F128" t="n" s="8">
        <v>1593.0</v>
      </c>
      <c r="G128" t="s" s="8">
        <v>53</v>
      </c>
      <c r="H128" t="s" s="8">
        <v>50</v>
      </c>
      <c r="I128" t="s" s="8">
        <v>249</v>
      </c>
    </row>
    <row r="129" ht="16.0" customHeight="true">
      <c r="A129" t="n" s="7">
        <v>4.399929E7</v>
      </c>
      <c r="B129" t="s" s="8">
        <v>71</v>
      </c>
      <c r="C129" t="n" s="8">
        <f>IF(false,"120922352", "120922352")</f>
      </c>
      <c r="D129" t="s" s="8">
        <v>67</v>
      </c>
      <c r="E129" t="n" s="8">
        <v>1.0</v>
      </c>
      <c r="F129" t="n" s="8">
        <v>789.0</v>
      </c>
      <c r="G129" t="s" s="8">
        <v>53</v>
      </c>
      <c r="H129" t="s" s="8">
        <v>50</v>
      </c>
      <c r="I129" t="s" s="8">
        <v>250</v>
      </c>
    </row>
    <row r="130" ht="16.0" customHeight="true">
      <c r="A130" t="n" s="7">
        <v>4.4113164E7</v>
      </c>
      <c r="B130" t="s" s="8">
        <v>54</v>
      </c>
      <c r="C130" t="n" s="8">
        <f>IF(false,"01-003884", "01-003884")</f>
      </c>
      <c r="D130" t="s" s="8">
        <v>97</v>
      </c>
      <c r="E130" t="n" s="8">
        <v>1.0</v>
      </c>
      <c r="F130" t="n" s="8">
        <v>939.0</v>
      </c>
      <c r="G130" t="s" s="8">
        <v>53</v>
      </c>
      <c r="H130" t="s" s="8">
        <v>50</v>
      </c>
      <c r="I130" t="s" s="8">
        <v>251</v>
      </c>
    </row>
    <row r="131" ht="16.0" customHeight="true">
      <c r="A131" t="n" s="7">
        <v>4.4195684E7</v>
      </c>
      <c r="B131" t="s" s="8">
        <v>54</v>
      </c>
      <c r="C131" t="n" s="8">
        <f>IF(false,"005-1119", "005-1119")</f>
      </c>
      <c r="D131" t="s" s="8">
        <v>252</v>
      </c>
      <c r="E131" t="n" s="8">
        <v>1.0</v>
      </c>
      <c r="F131" t="n" s="8">
        <v>1555.0</v>
      </c>
      <c r="G131" t="s" s="8">
        <v>53</v>
      </c>
      <c r="H131" t="s" s="8">
        <v>50</v>
      </c>
      <c r="I131" t="s" s="8">
        <v>253</v>
      </c>
    </row>
    <row r="132" ht="16.0" customHeight="true">
      <c r="A132" t="n" s="7">
        <v>4.3976844E7</v>
      </c>
      <c r="B132" t="s" s="8">
        <v>56</v>
      </c>
      <c r="C132" t="n" s="8">
        <f>IF(false,"120922352", "120922352")</f>
      </c>
      <c r="D132" t="s" s="8">
        <v>67</v>
      </c>
      <c r="E132" t="n" s="8">
        <v>2.0</v>
      </c>
      <c r="F132" t="n" s="8">
        <v>1527.0</v>
      </c>
      <c r="G132" t="s" s="8">
        <v>53</v>
      </c>
      <c r="H132" t="s" s="8">
        <v>50</v>
      </c>
      <c r="I132" t="s" s="8">
        <v>254</v>
      </c>
    </row>
    <row r="133" ht="16.0" customHeight="true">
      <c r="A133" t="n" s="7">
        <v>4.397443E7</v>
      </c>
      <c r="B133" t="s" s="8">
        <v>56</v>
      </c>
      <c r="C133" t="n" s="8">
        <f>IF(false,"120921901", "120921901")</f>
      </c>
      <c r="D133" t="s" s="8">
        <v>255</v>
      </c>
      <c r="E133" t="n" s="8">
        <v>1.0</v>
      </c>
      <c r="F133" t="n" s="8">
        <v>880.0</v>
      </c>
      <c r="G133" t="s" s="8">
        <v>53</v>
      </c>
      <c r="H133" t="s" s="8">
        <v>50</v>
      </c>
      <c r="I133" t="s" s="8">
        <v>256</v>
      </c>
    </row>
    <row r="134" ht="16.0" customHeight="true">
      <c r="A134" t="n" s="7">
        <v>4.4092641E7</v>
      </c>
      <c r="B134" t="s" s="8">
        <v>71</v>
      </c>
      <c r="C134" t="n" s="8">
        <f>IF(false,"120922351", "120922351")</f>
      </c>
      <c r="D134" t="s" s="8">
        <v>52</v>
      </c>
      <c r="E134" t="n" s="8">
        <v>1.0</v>
      </c>
      <c r="F134" t="n" s="8">
        <v>789.0</v>
      </c>
      <c r="G134" t="s" s="8">
        <v>53</v>
      </c>
      <c r="H134" t="s" s="8">
        <v>50</v>
      </c>
      <c r="I134" t="s" s="8">
        <v>257</v>
      </c>
    </row>
    <row r="135" ht="16.0" customHeight="true">
      <c r="A135" t="n" s="7">
        <v>3.7983503E7</v>
      </c>
      <c r="B135" t="s" s="8">
        <v>258</v>
      </c>
      <c r="C135" t="n" s="8">
        <f>IF(false,"120921791", "120921791")</f>
      </c>
      <c r="D135" t="s" s="8">
        <v>139</v>
      </c>
      <c r="E135" t="n" s="8">
        <v>1.0</v>
      </c>
      <c r="F135" t="n" s="8">
        <v>1689.0</v>
      </c>
      <c r="G135" t="s" s="8">
        <v>53</v>
      </c>
      <c r="H135" t="s" s="8">
        <v>50</v>
      </c>
      <c r="I135" t="s" s="8">
        <v>259</v>
      </c>
    </row>
    <row r="136" ht="16.0" customHeight="true">
      <c r="A136" t="n" s="7">
        <v>4.4078843E7</v>
      </c>
      <c r="B136" t="s" s="8">
        <v>71</v>
      </c>
      <c r="C136" t="n" s="8">
        <f>IF(false,"006-578", "006-578")</f>
      </c>
      <c r="D136" t="s" s="8">
        <v>260</v>
      </c>
      <c r="E136" t="n" s="8">
        <v>1.0</v>
      </c>
      <c r="F136" t="n" s="8">
        <v>1.0</v>
      </c>
      <c r="G136" t="s" s="8">
        <v>53</v>
      </c>
      <c r="H136" t="s" s="8">
        <v>50</v>
      </c>
      <c r="I136" t="s" s="8">
        <v>261</v>
      </c>
    </row>
    <row r="137" ht="16.0" customHeight="true">
      <c r="A137" t="n" s="7">
        <v>4.4103676E7</v>
      </c>
      <c r="B137" t="s" s="8">
        <v>71</v>
      </c>
      <c r="C137" t="n" s="8">
        <f>IF(false,"005-1039", "005-1039")</f>
      </c>
      <c r="D137" t="s" s="8">
        <v>194</v>
      </c>
      <c r="E137" t="n" s="8">
        <v>1.0</v>
      </c>
      <c r="F137" t="n" s="8">
        <v>1769.0</v>
      </c>
      <c r="G137" t="s" s="8">
        <v>53</v>
      </c>
      <c r="H137" t="s" s="8">
        <v>50</v>
      </c>
      <c r="I137" t="s" s="8">
        <v>262</v>
      </c>
    </row>
    <row r="138" ht="16.0" customHeight="true">
      <c r="A138" t="n" s="7">
        <v>4.413232E7</v>
      </c>
      <c r="B138" t="s" s="8">
        <v>54</v>
      </c>
      <c r="C138" t="n" s="8">
        <f>IF(false,"120921791", "120921791")</f>
      </c>
      <c r="D138" t="s" s="8">
        <v>139</v>
      </c>
      <c r="E138" t="n" s="8">
        <v>1.0</v>
      </c>
      <c r="F138" t="n" s="8">
        <v>1699.0</v>
      </c>
      <c r="G138" t="s" s="8">
        <v>53</v>
      </c>
      <c r="H138" t="s" s="8">
        <v>50</v>
      </c>
      <c r="I138" t="s" s="8">
        <v>263</v>
      </c>
    </row>
    <row r="139" ht="16.0" customHeight="true">
      <c r="A139" t="n" s="7">
        <v>4.4088555E7</v>
      </c>
      <c r="B139" t="s" s="8">
        <v>71</v>
      </c>
      <c r="C139" t="n" s="8">
        <f>IF(false,"004-346", "004-346")</f>
      </c>
      <c r="D139" t="s" s="8">
        <v>264</v>
      </c>
      <c r="E139" t="n" s="8">
        <v>1.0</v>
      </c>
      <c r="F139" t="n" s="8">
        <v>250.0</v>
      </c>
      <c r="G139" t="s" s="8">
        <v>53</v>
      </c>
      <c r="H139" t="s" s="8">
        <v>50</v>
      </c>
      <c r="I139" t="s" s="8">
        <v>265</v>
      </c>
    </row>
    <row r="140" ht="16.0" customHeight="true">
      <c r="A140" t="n" s="7">
        <v>4.4103243E7</v>
      </c>
      <c r="B140" t="s" s="8">
        <v>71</v>
      </c>
      <c r="C140" t="n" s="8">
        <f>IF(false,"005-1039", "005-1039")</f>
      </c>
      <c r="D140" t="s" s="8">
        <v>194</v>
      </c>
      <c r="E140" t="n" s="8">
        <v>1.0</v>
      </c>
      <c r="F140" t="n" s="8">
        <v>1573.0</v>
      </c>
      <c r="G140" t="s" s="8">
        <v>53</v>
      </c>
      <c r="H140" t="s" s="8">
        <v>50</v>
      </c>
      <c r="I140" t="s" s="8">
        <v>266</v>
      </c>
    </row>
    <row r="141" ht="16.0" customHeight="true">
      <c r="A141" t="n" s="7">
        <v>4.4072972E7</v>
      </c>
      <c r="B141" t="s" s="8">
        <v>71</v>
      </c>
      <c r="C141" t="n" s="8">
        <f>IF(false,"000-631", "000-631")</f>
      </c>
      <c r="D141" t="s" s="8">
        <v>152</v>
      </c>
      <c r="E141" t="n" s="8">
        <v>2.0</v>
      </c>
      <c r="F141" t="n" s="8">
        <v>1010.0</v>
      </c>
      <c r="G141" t="s" s="8">
        <v>53</v>
      </c>
      <c r="H141" t="s" s="8">
        <v>50</v>
      </c>
      <c r="I141" t="s" s="8">
        <v>267</v>
      </c>
    </row>
    <row r="142" ht="16.0" customHeight="true">
      <c r="A142" t="n" s="7">
        <v>4.4102897E7</v>
      </c>
      <c r="B142" t="s" s="8">
        <v>71</v>
      </c>
      <c r="C142" t="n" s="8">
        <f>IF(false,"01-004111", "01-004111")</f>
      </c>
      <c r="D142" t="s" s="8">
        <v>137</v>
      </c>
      <c r="E142" t="n" s="8">
        <v>1.0</v>
      </c>
      <c r="F142" t="n" s="8">
        <v>758.0</v>
      </c>
      <c r="G142" t="s" s="8">
        <v>53</v>
      </c>
      <c r="H142" t="s" s="8">
        <v>50</v>
      </c>
      <c r="I142" t="s" s="8">
        <v>268</v>
      </c>
    </row>
    <row r="143" ht="16.0" customHeight="true">
      <c r="A143" t="n" s="7">
        <v>4.3926646E7</v>
      </c>
      <c r="B143" t="s" s="8">
        <v>56</v>
      </c>
      <c r="C143" t="n" s="8">
        <f>IF(false,"120906022", "120906022")</f>
      </c>
      <c r="D143" t="s" s="8">
        <v>90</v>
      </c>
      <c r="E143" t="n" s="8">
        <v>4.0</v>
      </c>
      <c r="F143" t="n" s="8">
        <v>3390.0</v>
      </c>
      <c r="G143" t="s" s="8">
        <v>53</v>
      </c>
      <c r="H143" t="s" s="8">
        <v>50</v>
      </c>
      <c r="I143" t="s" s="8">
        <v>269</v>
      </c>
    </row>
    <row r="144" ht="16.0" customHeight="true">
      <c r="A144" t="n" s="7">
        <v>4.4066693E7</v>
      </c>
      <c r="B144" t="s" s="8">
        <v>71</v>
      </c>
      <c r="C144" t="n" s="8">
        <f>IF(false,"120922693", "120922693")</f>
      </c>
      <c r="D144" t="s" s="8">
        <v>270</v>
      </c>
      <c r="E144" t="n" s="8">
        <v>2.0</v>
      </c>
      <c r="F144" t="n" s="8">
        <v>3780.0</v>
      </c>
      <c r="G144" t="s" s="8">
        <v>53</v>
      </c>
      <c r="H144" t="s" s="8">
        <v>50</v>
      </c>
      <c r="I144" t="s" s="8">
        <v>271</v>
      </c>
    </row>
    <row r="145" ht="16.0" customHeight="true">
      <c r="A145" t="n" s="7">
        <v>4.4177206E7</v>
      </c>
      <c r="B145" t="s" s="8">
        <v>54</v>
      </c>
      <c r="C145" t="n" s="8">
        <f>IF(false,"005-1573", "005-1573")</f>
      </c>
      <c r="D145" t="s" s="8">
        <v>201</v>
      </c>
      <c r="E145" t="n" s="8">
        <v>1.0</v>
      </c>
      <c r="F145" t="n" s="8">
        <v>798.0</v>
      </c>
      <c r="G145" t="s" s="8">
        <v>53</v>
      </c>
      <c r="H145" t="s" s="8">
        <v>50</v>
      </c>
      <c r="I145" t="s" s="8">
        <v>272</v>
      </c>
    </row>
    <row r="146" ht="16.0" customHeight="true">
      <c r="A146" t="n" s="7">
        <v>4.3877386E7</v>
      </c>
      <c r="B146" t="s" s="8">
        <v>56</v>
      </c>
      <c r="C146" t="n" s="8">
        <f>IF(false,"120922351", "120922351")</f>
      </c>
      <c r="D146" t="s" s="8">
        <v>52</v>
      </c>
      <c r="E146" t="n" s="8">
        <v>4.0</v>
      </c>
      <c r="F146" t="n" s="8">
        <v>2398.0</v>
      </c>
      <c r="G146" t="s" s="8">
        <v>53</v>
      </c>
      <c r="H146" t="s" s="8">
        <v>50</v>
      </c>
      <c r="I146" t="s" s="8">
        <v>273</v>
      </c>
    </row>
    <row r="147" ht="16.0" customHeight="true"/>
    <row r="148" ht="16.0" customHeight="true">
      <c r="A148" t="s" s="1">
        <v>37</v>
      </c>
      <c r="B148" s="1"/>
      <c r="C148" s="1"/>
      <c r="D148" s="1"/>
      <c r="E148" s="1"/>
      <c r="F148" t="n" s="8">
        <v>186928.0</v>
      </c>
      <c r="G148" s="2"/>
    </row>
    <row r="149" ht="16.0" customHeight="true"/>
    <row r="150" ht="16.0" customHeight="true">
      <c r="A150" t="s" s="1">
        <v>36</v>
      </c>
    </row>
    <row r="151" ht="34.0" customHeight="true">
      <c r="A151" t="s" s="9">
        <v>38</v>
      </c>
      <c r="B151" t="s" s="9">
        <v>0</v>
      </c>
      <c r="C151" t="s" s="9">
        <v>43</v>
      </c>
      <c r="D151" t="s" s="9">
        <v>1</v>
      </c>
      <c r="E151" t="s" s="9">
        <v>2</v>
      </c>
      <c r="F151" t="s" s="9">
        <v>39</v>
      </c>
      <c r="G151" t="s" s="9">
        <v>5</v>
      </c>
      <c r="H151" t="s" s="9">
        <v>3</v>
      </c>
      <c r="I151" t="s" s="9">
        <v>4</v>
      </c>
    </row>
    <row r="152" ht="16.0" customHeight="true"/>
    <row r="153" ht="16.0" customHeight="true">
      <c r="A153" t="s" s="1">
        <v>37</v>
      </c>
      <c r="F153" t="n" s="8">
        <v>0.0</v>
      </c>
      <c r="G153" s="2"/>
      <c r="H153" s="0"/>
      <c r="I153" s="0"/>
    </row>
    <row r="154" ht="16.0" customHeight="true">
      <c r="A154" s="1"/>
      <c r="B154" s="1"/>
      <c r="C154" s="1"/>
      <c r="D154" s="1"/>
      <c r="E154" s="1"/>
      <c r="F154" s="1"/>
      <c r="G154" s="1"/>
      <c r="H154" s="1"/>
      <c r="I154" s="1"/>
    </row>
    <row r="155" ht="16.0" customHeight="true">
      <c r="A155" t="s" s="1">
        <v>40</v>
      </c>
    </row>
    <row r="156" ht="34.0" customHeight="true">
      <c r="A156" t="s" s="9">
        <v>47</v>
      </c>
      <c r="B156" t="s" s="9">
        <v>48</v>
      </c>
      <c r="C156" s="9"/>
      <c r="D156" s="9"/>
      <c r="E156" s="9"/>
      <c r="F156" t="s" s="9">
        <v>39</v>
      </c>
      <c r="G156" t="s" s="9">
        <v>5</v>
      </c>
      <c r="H156" t="s" s="9">
        <v>3</v>
      </c>
      <c r="I156" t="s" s="9">
        <v>4</v>
      </c>
    </row>
    <row r="157" ht="16.0" customHeight="true"/>
    <row r="158" ht="16.0" customHeight="true">
      <c r="A158" t="s" s="1">
        <v>37</v>
      </c>
      <c r="F158" t="n" s="8">
        <v>0.0</v>
      </c>
      <c r="G158" s="2"/>
      <c r="H158" s="0"/>
      <c r="I158" s="0"/>
    </row>
    <row r="159" ht="16.0" customHeight="true">
      <c r="A159" s="1"/>
      <c r="B159" s="1"/>
      <c r="C159" s="1"/>
      <c r="D159" s="1"/>
      <c r="E159" s="1"/>
      <c r="F159" s="1"/>
      <c r="G159" s="1"/>
      <c r="H159" s="1"/>
      <c r="I15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