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<sst xmlns="http://schemas.openxmlformats.org/spreadsheetml/2006/main" count="902" uniqueCount="190">
  <si>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</si>
  <si>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</si>
  <si>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</si>
  <si>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</si>
  <si>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</si>
  <si>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</si>
  <si>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</si>
  <si>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</si>
  <si>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</si>
  <si>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</si>
  <si>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</si>
  <si>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</si>
  <si>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</si>
  <si>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</si>
  <si>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</si>
  <si>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</si>
  <si>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</si>
  <si>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</si>
  <si>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</si>
  <si>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</si>
  <si>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</si>
  <si>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</si>
  <si>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</si>
  <si>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</si>
  <si>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</si>
  <si>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</si>
  <si>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</si>
  <si>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</si>
  <si>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</si>
  <si>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</si>
  <si>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</si>
  <si>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</si>
  <si>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</si>
  <si>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</si>
  <si>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</si>
  <si>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</si>
  <si>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</si>
  <si>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</si>
  <si>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</si>
  <si>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</si>
  <si>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</si>
  <si>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</si>
  <si>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</si>
  <si>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</si>
  <si>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</si>
  <si>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</si>
  <si>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</si>
  <si>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</si>
  <si>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</si>
  <si>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</si>
  <si>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13.07.2021</t>
  </si>
  <si>
    <t>07.07.2021</t>
  </si>
  <si>
    <t>Merries подгузники XL (12-20 кг), 44 шт.</t>
  </si>
  <si>
    <t>Платёж за скидку маркетплейса</t>
  </si>
  <si>
    <t>12.07.2021</t>
  </si>
  <si>
    <t>60ebc16bbed21e56153c2fd5</t>
  </si>
  <si>
    <t>08.07.2021</t>
  </si>
  <si>
    <t>Biore Крем-гель для лица Увлажнение, 180 мл</t>
  </si>
  <si>
    <t>60ebc3bdc3080fcb07dcdc34</t>
  </si>
  <si>
    <t>Biore Мусс очищающий для умывания против акне запасной блок, 130 мл</t>
  </si>
  <si>
    <t>10.07.2021</t>
  </si>
  <si>
    <t>Pigeon Бутылочка Перистальтик Плюс с широким горлом PP, 240 мл, с 3 месяцев, бесцветный</t>
  </si>
  <si>
    <t>Платёж за скидку по баллам Яндекс.Плюса</t>
  </si>
  <si>
    <t>60e977717153b338fe894498</t>
  </si>
  <si>
    <t>60e9571a954f6ba4b50878d2</t>
  </si>
  <si>
    <t>Goo.N подгузники S (4-8 кг), 84 шт.</t>
  </si>
  <si>
    <t>60ebd41799d6ef07db6a26ce</t>
  </si>
  <si>
    <t>Deoproce гель Hyaluronic Cooling, SPF 50, 50 г, 1 шт</t>
  </si>
  <si>
    <t>60ebd605f98801b6fa744628</t>
  </si>
  <si>
    <t>Смесь Kabrita 3 GOLD для комфортного пищеварения, старше 12 месяцев, 800 г</t>
  </si>
  <si>
    <t>60ebe6c9f78dba0bd0f789cd</t>
  </si>
  <si>
    <t>20.06.2021</t>
  </si>
  <si>
    <t>YokoSun трусики XXL (15-23 кг) 28 шт.</t>
  </si>
  <si>
    <t>60ebef18c3080fd5afdcdc39</t>
  </si>
  <si>
    <t>Протеин Optimum Nutrition 100% Whey Gold Standard (2100-2353 г) белый шоколад</t>
  </si>
  <si>
    <t>60ec06274f5c6e0e450d3c38</t>
  </si>
  <si>
    <t>Biore увлажняющая сыворотка для умывания и снятия макияжа, 210 мл</t>
  </si>
  <si>
    <t>60eb660fc3080f0d646ab930</t>
  </si>
  <si>
    <t>23.06.2021</t>
  </si>
  <si>
    <t>YokoSun подгузники Premium NB (0-5 кг) 36 шт.</t>
  </si>
  <si>
    <t>60ec11c27399016e5d5a3626</t>
  </si>
  <si>
    <t>05.07.2021</t>
  </si>
  <si>
    <t>Joonies трусики Premium Soft L (9-14 кг), 44 шт.</t>
  </si>
  <si>
    <t>60ec1eabb9f8ed9899b88caf</t>
  </si>
  <si>
    <t>28.06.2021</t>
  </si>
  <si>
    <t>Esthetic House Маска-филлер для волос CP-1 3 Seconds Hair Fill-Up Hair Clinic Ampoule, 170 мл</t>
  </si>
  <si>
    <t>60ec1edb4f5c6e2b4c0d3c5d</t>
  </si>
  <si>
    <t>Goo.N трусики XXL (13-25 кг) 28 шт.</t>
  </si>
  <si>
    <t>60ec363adbdc3163aaa008bb</t>
  </si>
  <si>
    <t>60ec52416a8643691c0e4507</t>
  </si>
  <si>
    <t>04.07.2021</t>
  </si>
  <si>
    <t>60ec65b06a86437df50e4508</t>
  </si>
  <si>
    <t>09.07.2021</t>
  </si>
  <si>
    <t>YokoSun трусики Eco XXL (15-23 кг) 32 шт.</t>
  </si>
  <si>
    <t>60ec69997153b332d85b0a17</t>
  </si>
  <si>
    <t>Ёkitto трусики XXL (15+ кг) 34 шт.</t>
  </si>
  <si>
    <t>60ec69ccdbdc3120f8a008c7</t>
  </si>
  <si>
    <t>Joonies трусики Premium Soft XL (12-17 кг), 38 шт.</t>
  </si>
  <si>
    <t>60ec6a313b31766b176eceb2</t>
  </si>
  <si>
    <t>FarmStay Маска тканевая с экстрактом ласточкиного гнезда Visible Difference Bird's Nest Aqua Mask Pack (..52017), 23 мл х 10 шт</t>
  </si>
  <si>
    <t>60ec6ac87399015e5c5a3632</t>
  </si>
  <si>
    <t>FarmStay Маска тканевая с экстрактом улитки Visible Difference Mask Sheet Snail, 23 мл х 10 шт</t>
  </si>
  <si>
    <t>Гель для стирки Kao Attack Bio EX, 0.77 кг, дой-пак</t>
  </si>
  <si>
    <t>60ec6dc08927ca44723de6aa</t>
  </si>
  <si>
    <t>Pigeon Бутылочка Перистальтик Плюс с широким горлом PP, 160 мл, с рождения, бесцветный</t>
  </si>
  <si>
    <t>60ec6e380fe995164f379163</t>
  </si>
  <si>
    <t>YokoSun трусики Premium L (9-14 кг) 44 шт.</t>
  </si>
  <si>
    <t>60ec6f7cf4c0cb434fd557d9</t>
  </si>
  <si>
    <t>Ёkitto подгузники M (6-11 кг) 54 шт.</t>
  </si>
  <si>
    <t>60ec70ad7153b31d085b0a0c</t>
  </si>
  <si>
    <t>Vivienne Sabo Тушь для ресниц Cabaret Premiere, 05 коричневый</t>
  </si>
  <si>
    <t>60ec7aa104e943e7e3813b53</t>
  </si>
  <si>
    <t>Biore мицеллярная вода, запасной блок, 290 мл</t>
  </si>
  <si>
    <t>60ec88248927ca24b83de6a3</t>
  </si>
  <si>
    <t>06.07.2021</t>
  </si>
  <si>
    <t>Трубка газоотводная Windi для новорожденных, 10 шт.</t>
  </si>
  <si>
    <t>60ec8a8b9066f46cdab7853d</t>
  </si>
  <si>
    <t>02.07.2021</t>
  </si>
  <si>
    <t>YokoSun трусики Eco L (9-14 кг), 44 шт.</t>
  </si>
  <si>
    <t>60ec8a9d3620c256b27c5169</t>
  </si>
  <si>
    <t>03.07.2021</t>
  </si>
  <si>
    <t>Vivienne Sabo Тушь для ресниц Aventuriere, 01 черная</t>
  </si>
  <si>
    <t>60ec8b2cf4c0cb1f45d557e0</t>
  </si>
  <si>
    <t>Goo.N трусики Ultra XXL (13-25 кг) 36 шт.</t>
  </si>
  <si>
    <t>60ec986f5a39518a51b24b5d</t>
  </si>
  <si>
    <t>Pigeon Ножницы 15122 белый</t>
  </si>
  <si>
    <t>60ec9b2cdbdc310f3ba008b6</t>
  </si>
  <si>
    <t>Vivienne Sabo Тушь для ресниц Cabaret Premiere, 04 фиолетовый</t>
  </si>
  <si>
    <t>60e982b6863e4e5c3c91dac7</t>
  </si>
  <si>
    <t>Vivienne Sabo Тушь для ресниц Cabaret Premiere, 02 синий</t>
  </si>
  <si>
    <t>60ecb4d2dff13b2a5c596788</t>
  </si>
  <si>
    <t>60ecb4f732da83a770d2432e</t>
  </si>
  <si>
    <t>60ecbe8c32da830250d242ce</t>
  </si>
  <si>
    <t>Esthetic House Профессиональное SPA средство для глубокого очищения кожи головы, 250 мл</t>
  </si>
  <si>
    <t>60e841ba954f6b09a70877d1</t>
  </si>
  <si>
    <t>60ecbf4120d51d73d4c74e01</t>
  </si>
  <si>
    <t>60ecc32d6a864374e30e4502</t>
  </si>
  <si>
    <t>Joonies трусики Comfort XXL (15-20 кг), 28 шт., 3 уп.</t>
  </si>
  <si>
    <t>60ecc51ef4c0cb49a2d557d9</t>
  </si>
  <si>
    <t>Joonies трусики Comfort M (6-11 кг)</t>
  </si>
  <si>
    <t>60ecc55bc3080f34dadcdc36</t>
  </si>
  <si>
    <t>Manuoki подгузники UltraThin M (6-11 кг) 56 шт.</t>
  </si>
  <si>
    <t>60ecc55e2fe0985319088f50</t>
  </si>
  <si>
    <t>60ecc56404e943fcbb813b5c</t>
  </si>
  <si>
    <t>60eccd980fe9956f0f379165</t>
  </si>
  <si>
    <t>60eccea17399013bcb5a3626</t>
  </si>
  <si>
    <t>60ecceeb863e4e67004cf3b3</t>
  </si>
  <si>
    <t>Vivienne Sabo Тушь для ресниц Cabaret, в коробке, 01 черный</t>
  </si>
  <si>
    <t>60ecd0df5a39512740b24b5a</t>
  </si>
  <si>
    <t>60ecd0e04f5c6e4bbf0d3c31</t>
  </si>
  <si>
    <t>Goo.N трусики Ultra XL (12-20 кг), 50 шт.</t>
  </si>
  <si>
    <t>60ecd27d5a39512740b24b5e</t>
  </si>
  <si>
    <t>Goo.N подгузники Ultra L (9-14 кг), 68 шт.</t>
  </si>
  <si>
    <t>60ecd27f0fe995182737915f</t>
  </si>
  <si>
    <t>Esthetic House Набор Шампунь + кондиционер для волос CP-1, 500 мл + 100 мл</t>
  </si>
  <si>
    <t>60ecd33432da839814d242d2</t>
  </si>
  <si>
    <t>Esthetic House маска-филлер CP-1 3 Seconds Hair Ringer (Hair Fill-up Ampoule), 13 мл, 5 шт.</t>
  </si>
  <si>
    <t>60ecd6bc4f5c6e46e20d3c38</t>
  </si>
  <si>
    <t>60ecd9263620c217bc7c5167</t>
  </si>
  <si>
    <t>60ecebc65a39516423b24b67</t>
  </si>
  <si>
    <t>Merries подгузники L (9-14 кг), 64 шт.</t>
  </si>
  <si>
    <t>60eca5f683b1f25dcfc79da2</t>
  </si>
  <si>
    <t>11.07.2021</t>
  </si>
  <si>
    <t>60eb1551b9f8edc5b28508ce</t>
  </si>
  <si>
    <t>YokoSun трусики Premium XL (12-20 кг) 38 шт.</t>
  </si>
  <si>
    <t>60eb2ccf792ab101c1192f59</t>
  </si>
  <si>
    <t>60ecf39adbdc3128a7a008af</t>
  </si>
  <si>
    <t>60ecf3b58927ca64d23de6b2</t>
  </si>
  <si>
    <t>60ecf3de9066f45d06b78530</t>
  </si>
  <si>
    <t>Набор Esthetic House CP-1 Intense nourishing v2.0 mini</t>
  </si>
  <si>
    <t>60ecf4434f5c6e4cca0d3c33</t>
  </si>
  <si>
    <t>Гель для душа Biore Персиковый соблазн, 480 мл</t>
  </si>
  <si>
    <t>60ecf45003c37835d4d0333c</t>
  </si>
  <si>
    <t>Гель для душа Biore Бодрящий цитрус, 480 мл</t>
  </si>
  <si>
    <t>60ecf453863e4e65194cf3b5</t>
  </si>
  <si>
    <t>60ecf47520d51d7d7fc74df8</t>
  </si>
  <si>
    <t>Гель для стирки Kao Attack Bio EX, 0.88 кг, бутылка</t>
  </si>
  <si>
    <t>60ecf4ebdff13b3047596787</t>
  </si>
  <si>
    <t>60ecf8e8954f6b8c346dcf31</t>
  </si>
  <si>
    <t>60e9e9712fe0987f878b2e63</t>
  </si>
  <si>
    <t>60e8b43bb9f8eddde58508d0</t>
  </si>
  <si>
    <t>Vivienne Sabo Набор: Тушь для ресниц Cabaret Premiere, карандаш для бровей Coup De Genie</t>
  </si>
  <si>
    <t>60ed0199954f6b35ec6dcf30</t>
  </si>
  <si>
    <t>YokoSun трусики Eco XL (12-20 кг), 38 шт.</t>
  </si>
  <si>
    <t>Возврат платежа за скидку маркетплейса</t>
  </si>
  <si>
    <t>60ec04b783b1f2435cc0a122</t>
  </si>
  <si>
    <t>60ec3ac06a86431f1f0e4506</t>
  </si>
  <si>
    <t>Гель для душа Biore Ангельская роза, 480 мл</t>
  </si>
  <si>
    <t>Возврат платежа за скидку по бонусам СберСпасибо</t>
  </si>
  <si>
    <t>60ec4675954f6b15d10877f1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</si>
</sst>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66681.0</v>
      </c>
    </row>
    <row r="4" spans="1:9" s="3" customFormat="1" x14ac:dyDescent="0.2" ht="16.0" customHeight="true">
      <c r="A4" s="3" t="s">
        <v>34</v>
      </c>
      <c r="B4" s="10" t="n">
        <v>23288.0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5.3792588E7</v>
      </c>
      <c r="B8" s="8" t="s">
        <v>51</v>
      </c>
      <c r="C8" s="8" t="n">
        <f>IF(false,"003-318", "003-318")</f>
      </c>
      <c r="D8" s="8" t="s">
        <v>52</v>
      </c>
      <c r="E8" s="8" t="n">
        <v>4.0</v>
      </c>
      <c r="F8" s="8" t="n">
        <v>1080.0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5.3893447E7</v>
      </c>
      <c r="B9" t="s" s="8">
        <v>56</v>
      </c>
      <c r="C9" t="n" s="8">
        <f>IF(false,"120922573", "120922573")</f>
      </c>
      <c r="D9" t="s" s="8">
        <v>57</v>
      </c>
      <c r="E9" t="n" s="8">
        <v>1.0</v>
      </c>
      <c r="F9" t="n" s="8">
        <v>52.0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5.3893447E7</v>
      </c>
      <c r="B10" s="8" t="s">
        <v>56</v>
      </c>
      <c r="C10" s="8" t="n">
        <f>IF(false,"120921816", "120921816")</f>
      </c>
      <c r="D10" s="8" t="s">
        <v>59</v>
      </c>
      <c r="E10" s="8" t="n">
        <v>1.0</v>
      </c>
      <c r="F10" s="8" t="n">
        <v>28.0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5.4152769E7</v>
      </c>
      <c r="B11" t="s" s="8">
        <v>60</v>
      </c>
      <c r="C11" t="n" s="8">
        <f>IF(false,"005-1254", "005-1254")</f>
      </c>
      <c r="D11" t="s" s="8">
        <v>61</v>
      </c>
      <c r="E11" t="n" s="8">
        <v>1.0</v>
      </c>
      <c r="F11" t="n" s="8">
        <v>4.0</v>
      </c>
      <c r="G11" t="s" s="8">
        <v>62</v>
      </c>
      <c r="H11" t="s" s="8">
        <v>54</v>
      </c>
      <c r="I11" t="s" s="8">
        <v>63</v>
      </c>
    </row>
    <row r="12" spans="1:9" x14ac:dyDescent="0.2" ht="16.0" customHeight="true">
      <c r="A12" s="7" t="n">
        <v>5.4136739E7</v>
      </c>
      <c r="B12" t="s" s="8">
        <v>60</v>
      </c>
      <c r="C12" t="n" s="8">
        <f>IF(false,"005-1254", "005-1254")</f>
      </c>
      <c r="D12" t="s" s="8">
        <v>61</v>
      </c>
      <c r="E12" t="n" s="8">
        <v>1.0</v>
      </c>
      <c r="F12" t="n" s="8">
        <v>546.0</v>
      </c>
      <c r="G12" t="s" s="8">
        <v>62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5.3928732E7</v>
      </c>
      <c r="B13" s="8" t="s">
        <v>56</v>
      </c>
      <c r="C13" s="8" t="n">
        <f>IF(false,"002-101", "002-101")</f>
      </c>
      <c r="D13" s="8" t="s">
        <v>65</v>
      </c>
      <c r="E13" s="8" t="n">
        <v>1.0</v>
      </c>
      <c r="F13" s="8" t="n">
        <v>392.0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5.3860821E7</v>
      </c>
      <c r="B14" s="8" t="s">
        <v>51</v>
      </c>
      <c r="C14" s="8" t="n">
        <f>IF(false,"120921712", "120921712")</f>
      </c>
      <c r="D14" s="8" t="s">
        <v>67</v>
      </c>
      <c r="E14" s="8" t="n">
        <v>1.0</v>
      </c>
      <c r="F14" s="8" t="n">
        <v>160.0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5.3956366E7</v>
      </c>
      <c r="B15" t="s" s="8">
        <v>56</v>
      </c>
      <c r="C15" t="n" s="8">
        <f>IF(false,"120921202", "120921202")</f>
      </c>
      <c r="D15" t="s" s="8">
        <v>69</v>
      </c>
      <c r="E15" t="n" s="8">
        <v>2.0</v>
      </c>
      <c r="F15" t="n" s="8">
        <v>898.0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5.1532076E7</v>
      </c>
      <c r="B16" t="s" s="8">
        <v>71</v>
      </c>
      <c r="C16" t="n" s="8">
        <f>IF(false,"005-1517", "005-1517")</f>
      </c>
      <c r="D16" t="s" s="8">
        <v>72</v>
      </c>
      <c r="E16" t="n" s="8">
        <v>3.0</v>
      </c>
      <c r="F16" s="8" t="n">
        <v>648.0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5.1494291E7</v>
      </c>
      <c r="B17" s="8" t="s">
        <v>71</v>
      </c>
      <c r="C17" s="8" t="n">
        <f>IF(false,"120923132", "120923132")</f>
      </c>
      <c r="D17" s="8" t="s">
        <v>74</v>
      </c>
      <c r="E17" s="8" t="n">
        <v>1.0</v>
      </c>
      <c r="F17" s="8" t="n">
        <v>374.0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5.4323951E7</v>
      </c>
      <c r="B18" t="s" s="8">
        <v>54</v>
      </c>
      <c r="C18" t="n" s="8">
        <f>IF(false,"120921818", "120921818")</f>
      </c>
      <c r="D18" t="s" s="8">
        <v>76</v>
      </c>
      <c r="E18" t="n" s="8">
        <v>1.0</v>
      </c>
      <c r="F18" t="n" s="8">
        <v>127.0</v>
      </c>
      <c r="G18" t="s" s="8">
        <v>62</v>
      </c>
      <c r="H18" t="s" s="8">
        <v>54</v>
      </c>
      <c r="I18" t="s" s="8">
        <v>77</v>
      </c>
    </row>
    <row r="19" spans="1:9" ht="16.0" x14ac:dyDescent="0.2" customHeight="true">
      <c r="A19" s="7" t="n">
        <v>5.1970968E7</v>
      </c>
      <c r="B19" s="8" t="s">
        <v>78</v>
      </c>
      <c r="C19" s="8" t="n">
        <f>IF(false,"120921902", "120921902")</f>
      </c>
      <c r="D19" s="8" t="s">
        <v>79</v>
      </c>
      <c r="E19" s="8" t="n">
        <v>2.0</v>
      </c>
      <c r="F19" s="8" t="n">
        <v>120.0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5.3548329E7</v>
      </c>
      <c r="B20" s="8" t="s">
        <v>81</v>
      </c>
      <c r="C20" s="8" t="n">
        <f>IF(false,"01-003884", "01-003884")</f>
      </c>
      <c r="D20" s="8" t="s">
        <v>82</v>
      </c>
      <c r="E20" s="8" t="n">
        <v>2.0</v>
      </c>
      <c r="F20" s="8" t="n">
        <v>240.0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5.2579268E7</v>
      </c>
      <c r="B21" t="s" s="8">
        <v>84</v>
      </c>
      <c r="C21" t="n" s="8">
        <f>IF(false,"120921371", "120921371")</f>
      </c>
      <c r="D21" t="s" s="8">
        <v>85</v>
      </c>
      <c r="E21" t="n" s="8">
        <v>1.0</v>
      </c>
      <c r="F21" t="n" s="8">
        <v>178.0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5.3865756E7</v>
      </c>
      <c r="B22" t="s" s="8">
        <v>51</v>
      </c>
      <c r="C22" t="n" s="8">
        <f>IF(false,"005-1520", "005-1520")</f>
      </c>
      <c r="D22" t="s" s="8">
        <v>87</v>
      </c>
      <c r="E22" t="n" s="8">
        <v>4.0</v>
      </c>
      <c r="F22" s="8" t="n">
        <v>1600.0</v>
      </c>
      <c r="G22" s="8" t="s">
        <v>53</v>
      </c>
      <c r="H22" s="8" t="s">
        <v>54</v>
      </c>
      <c r="I22" s="8" t="s">
        <v>88</v>
      </c>
    </row>
    <row r="23" spans="1:9" x14ac:dyDescent="0.2" ht="16.0" customHeight="true">
      <c r="A23" s="7" t="n">
        <v>5.3544669E7</v>
      </c>
      <c r="B23" s="8" t="s">
        <v>81</v>
      </c>
      <c r="C23" s="8" t="n">
        <f>IF(false,"120921202", "120921202")</f>
      </c>
      <c r="D23" s="8" t="s">
        <v>69</v>
      </c>
      <c r="E23" s="8" t="n">
        <v>1.0</v>
      </c>
      <c r="F23" s="8" t="n">
        <v>272.0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5.3371764E7</v>
      </c>
      <c r="B24" t="s" s="8">
        <v>90</v>
      </c>
      <c r="C24" t="n" s="8">
        <f>IF(false,"005-1254", "005-1254")</f>
      </c>
      <c r="D24" t="s" s="8">
        <v>61</v>
      </c>
      <c r="E24" t="n" s="8">
        <v>1.0</v>
      </c>
      <c r="F24" t="n" s="8">
        <v>216.0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5.4057574E7</v>
      </c>
      <c r="B25" t="s" s="8">
        <v>92</v>
      </c>
      <c r="C25" t="n" s="8">
        <f>IF(false,"120922768", "120922768")</f>
      </c>
      <c r="D25" t="s" s="8">
        <v>93</v>
      </c>
      <c r="E25" t="n" s="8">
        <v>4.0</v>
      </c>
      <c r="F25" t="n" s="8">
        <v>512.0</v>
      </c>
      <c r="G25" t="s" s="8">
        <v>53</v>
      </c>
      <c r="H25" t="s" s="8">
        <v>54</v>
      </c>
      <c r="I25" t="s" s="8">
        <v>94</v>
      </c>
    </row>
    <row r="26" ht="16.0" customHeight="true">
      <c r="A26" t="n" s="7">
        <v>5.398675E7</v>
      </c>
      <c r="B26" t="s" s="8">
        <v>56</v>
      </c>
      <c r="C26" t="n" s="8">
        <f>IF(false,"120922090", "120922090")</f>
      </c>
      <c r="D26" t="s" s="8">
        <v>95</v>
      </c>
      <c r="E26" t="n" s="8">
        <v>1.0</v>
      </c>
      <c r="F26" t="n" s="8">
        <v>226.0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5.4062237E7</v>
      </c>
      <c r="B27" t="s" s="8">
        <v>92</v>
      </c>
      <c r="C27" t="n" s="8">
        <f>IF(false,"120921853", "120921853")</f>
      </c>
      <c r="D27" t="s" s="8">
        <v>97</v>
      </c>
      <c r="E27" t="n" s="8">
        <v>4.0</v>
      </c>
      <c r="F27" t="n" s="8">
        <v>1080.0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5.4126076E7</v>
      </c>
      <c r="B28" t="s" s="8">
        <v>60</v>
      </c>
      <c r="C28" t="n" s="8">
        <f>IF(false,"120922936", "120922936")</f>
      </c>
      <c r="D28" t="s" s="8">
        <v>99</v>
      </c>
      <c r="E28" t="n" s="8">
        <v>1.0</v>
      </c>
      <c r="F28" t="n" s="8">
        <v>65.0</v>
      </c>
      <c r="G28" t="s" s="8">
        <v>53</v>
      </c>
      <c r="H28" t="s" s="8">
        <v>54</v>
      </c>
      <c r="I28" t="s" s="8">
        <v>100</v>
      </c>
    </row>
    <row r="29" spans="1:9" s="1" customFormat="1" x14ac:dyDescent="0.2" ht="16.0" customHeight="true">
      <c r="A29" t="n" s="7">
        <v>5.4126076E7</v>
      </c>
      <c r="B29" t="s" s="8">
        <v>60</v>
      </c>
      <c r="C29" t="n" s="8">
        <f>IF(false,"120922934", "120922934")</f>
      </c>
      <c r="D29" t="s" s="8">
        <v>101</v>
      </c>
      <c r="E29" t="n" s="8">
        <v>1.0</v>
      </c>
      <c r="F29" t="n" s="8">
        <v>65.0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5.3946677E7</v>
      </c>
      <c r="B30" t="s" s="8">
        <v>56</v>
      </c>
      <c r="C30" t="n" s="8">
        <f>IF(false,"000-631", "000-631")</f>
      </c>
      <c r="D30" t="s" s="8">
        <v>102</v>
      </c>
      <c r="E30" t="n" s="8">
        <v>2.0</v>
      </c>
      <c r="F30" t="n" s="8">
        <v>192.0</v>
      </c>
      <c r="G30" t="s" s="8">
        <v>53</v>
      </c>
      <c r="H30" t="s" s="8">
        <v>54</v>
      </c>
      <c r="I30" t="s" s="8">
        <v>103</v>
      </c>
    </row>
    <row r="31" ht="16.0" customHeight="true">
      <c r="A31" t="n" s="7">
        <v>5.3593147E7</v>
      </c>
      <c r="B31" t="s" s="8">
        <v>81</v>
      </c>
      <c r="C31" t="n" s="8">
        <f>IF(false,"005-1255", "005-1255")</f>
      </c>
      <c r="D31" t="s" s="8">
        <v>104</v>
      </c>
      <c r="E31" t="n" s="8">
        <v>1.0</v>
      </c>
      <c r="F31" t="n" s="8">
        <v>181.0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5.4047039E7</v>
      </c>
      <c r="B32" t="s" s="8">
        <v>92</v>
      </c>
      <c r="C32" t="n" s="8">
        <f>IF(false,"120921995", "120921995")</f>
      </c>
      <c r="D32" t="s" s="8">
        <v>106</v>
      </c>
      <c r="E32" t="n" s="8">
        <v>4.0</v>
      </c>
      <c r="F32" t="n" s="8">
        <v>744.0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5.398413E7</v>
      </c>
      <c r="B33" t="s" s="8">
        <v>56</v>
      </c>
      <c r="C33" t="n" s="8">
        <f>IF(false,"120921547", "120921547")</f>
      </c>
      <c r="D33" t="s" s="8">
        <v>108</v>
      </c>
      <c r="E33" t="n" s="8">
        <v>1.0</v>
      </c>
      <c r="F33" t="n" s="8">
        <v>207.0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5.3741876E7</v>
      </c>
      <c r="B34" t="s" s="8">
        <v>51</v>
      </c>
      <c r="C34" t="n" s="8">
        <f>IF(false,"120922396", "120922396")</f>
      </c>
      <c r="D34" t="s" s="8">
        <v>110</v>
      </c>
      <c r="E34" t="n" s="8">
        <v>1.0</v>
      </c>
      <c r="F34" t="n" s="8">
        <v>93.0</v>
      </c>
      <c r="G34" t="s" s="8">
        <v>53</v>
      </c>
      <c r="H34" t="s" s="8">
        <v>54</v>
      </c>
      <c r="I34" t="s" s="8">
        <v>111</v>
      </c>
    </row>
    <row r="35" ht="16.0" customHeight="true">
      <c r="A35" t="n" s="7">
        <v>5.390484E7</v>
      </c>
      <c r="B35" t="s" s="8">
        <v>56</v>
      </c>
      <c r="C35" t="n" s="8">
        <f>IF(false,"005-1380", "005-1380")</f>
      </c>
      <c r="D35" t="s" s="8">
        <v>112</v>
      </c>
      <c r="E35" t="n" s="8">
        <v>4.0</v>
      </c>
      <c r="F35" t="n" s="8">
        <v>728.0</v>
      </c>
      <c r="G35" t="s" s="8">
        <v>53</v>
      </c>
      <c r="H35" t="s" s="8">
        <v>54</v>
      </c>
      <c r="I35" t="s" s="8">
        <v>113</v>
      </c>
    </row>
    <row r="36" ht="16.0" customHeight="true">
      <c r="A36" t="n" s="7">
        <v>5.361957E7</v>
      </c>
      <c r="B36" t="s" s="8">
        <v>114</v>
      </c>
      <c r="C36" t="n" s="8">
        <f>IF(false,"005-1181", "005-1181")</f>
      </c>
      <c r="D36" t="s" s="8">
        <v>115</v>
      </c>
      <c r="E36" t="n" s="8">
        <v>1.0</v>
      </c>
      <c r="F36" t="n" s="8">
        <v>251.0</v>
      </c>
      <c r="G36" t="s" s="8">
        <v>53</v>
      </c>
      <c r="H36" t="s" s="8">
        <v>54</v>
      </c>
      <c r="I36" t="s" s="8">
        <v>116</v>
      </c>
    </row>
    <row r="37" ht="16.0" customHeight="true">
      <c r="A37" t="n" s="7">
        <v>5.3200571E7</v>
      </c>
      <c r="B37" t="s" s="8">
        <v>117</v>
      </c>
      <c r="C37" t="n" s="8">
        <f>IF(false,"120922769", "120922769")</f>
      </c>
      <c r="D37" t="s" s="8">
        <v>118</v>
      </c>
      <c r="E37" t="n" s="8">
        <v>1.0</v>
      </c>
      <c r="F37" t="n" s="8">
        <v>159.0</v>
      </c>
      <c r="G37" t="s" s="8">
        <v>53</v>
      </c>
      <c r="H37" t="s" s="8">
        <v>54</v>
      </c>
      <c r="I37" t="s" s="8">
        <v>119</v>
      </c>
    </row>
    <row r="38" ht="16.0" customHeight="true">
      <c r="A38" t="n" s="7">
        <v>5.3317856E7</v>
      </c>
      <c r="B38" t="s" s="8">
        <v>120</v>
      </c>
      <c r="C38" t="n" s="8">
        <f>IF(false,"120922392", "120922392")</f>
      </c>
      <c r="D38" t="s" s="8">
        <v>121</v>
      </c>
      <c r="E38" t="n" s="8">
        <v>1.0</v>
      </c>
      <c r="F38" t="n" s="8">
        <v>92.0</v>
      </c>
      <c r="G38" t="s" s="8">
        <v>53</v>
      </c>
      <c r="H38" t="s" s="8">
        <v>54</v>
      </c>
      <c r="I38" t="s" s="8">
        <v>122</v>
      </c>
    </row>
    <row r="39" ht="16.0" customHeight="true">
      <c r="A39" t="n" s="7">
        <v>5.3903205E7</v>
      </c>
      <c r="B39" t="s" s="8">
        <v>56</v>
      </c>
      <c r="C39" t="n" s="8">
        <f>IF(false,"120922005", "120922005")</f>
      </c>
      <c r="D39" t="s" s="8">
        <v>123</v>
      </c>
      <c r="E39" t="n" s="8">
        <v>1.0</v>
      </c>
      <c r="F39" t="n" s="8">
        <v>422.0</v>
      </c>
      <c r="G39" t="s" s="8">
        <v>53</v>
      </c>
      <c r="H39" t="s" s="8">
        <v>54</v>
      </c>
      <c r="I39" t="s" s="8">
        <v>124</v>
      </c>
    </row>
    <row r="40" ht="16.0" customHeight="true">
      <c r="A40" t="n" s="7">
        <v>5.3307938E7</v>
      </c>
      <c r="B40" t="s" s="8">
        <v>120</v>
      </c>
      <c r="C40" t="n" s="8">
        <f>IF(false,"005-1273", "005-1273")</f>
      </c>
      <c r="D40" t="s" s="8">
        <v>125</v>
      </c>
      <c r="E40" t="n" s="8">
        <v>1.0</v>
      </c>
      <c r="F40" t="n" s="8">
        <v>229.0</v>
      </c>
      <c r="G40" t="s" s="8">
        <v>53</v>
      </c>
      <c r="H40" t="s" s="8">
        <v>54</v>
      </c>
      <c r="I40" t="s" s="8">
        <v>126</v>
      </c>
    </row>
    <row r="41" ht="16.0" customHeight="true">
      <c r="A41" t="n" s="7">
        <v>5.4158418E7</v>
      </c>
      <c r="B41" t="s" s="8">
        <v>60</v>
      </c>
      <c r="C41" t="n" s="8">
        <f>IF(false,"120922391", "120922391")</f>
      </c>
      <c r="D41" t="s" s="8">
        <v>127</v>
      </c>
      <c r="E41" t="n" s="8">
        <v>1.0</v>
      </c>
      <c r="F41" t="n" s="8">
        <v>28.0</v>
      </c>
      <c r="G41" t="s" s="8">
        <v>62</v>
      </c>
      <c r="H41" t="s" s="8">
        <v>50</v>
      </c>
      <c r="I41" t="s" s="8">
        <v>128</v>
      </c>
    </row>
    <row r="42" ht="16.0" customHeight="true">
      <c r="A42" t="n" s="7">
        <v>5.4017856E7</v>
      </c>
      <c r="B42" t="s" s="8">
        <v>92</v>
      </c>
      <c r="C42" t="n" s="8">
        <f>IF(false,"120922389", "120922389")</f>
      </c>
      <c r="D42" t="s" s="8">
        <v>129</v>
      </c>
      <c r="E42" t="n" s="8">
        <v>1.0</v>
      </c>
      <c r="F42" t="n" s="8">
        <v>104.0</v>
      </c>
      <c r="G42" t="s" s="8">
        <v>53</v>
      </c>
      <c r="H42" t="s" s="8">
        <v>50</v>
      </c>
      <c r="I42" t="s" s="8">
        <v>130</v>
      </c>
    </row>
    <row r="43" ht="16.0" customHeight="true">
      <c r="A43" t="n" s="7">
        <v>5.3860616E7</v>
      </c>
      <c r="B43" t="s" s="8">
        <v>51</v>
      </c>
      <c r="C43" t="n" s="8">
        <f>IF(false,"120922392", "120922392")</f>
      </c>
      <c r="D43" t="s" s="8">
        <v>121</v>
      </c>
      <c r="E43" t="n" s="8">
        <v>1.0</v>
      </c>
      <c r="F43" t="n" s="8">
        <v>169.0</v>
      </c>
      <c r="G43" t="s" s="8">
        <v>53</v>
      </c>
      <c r="H43" t="s" s="8">
        <v>50</v>
      </c>
      <c r="I43" t="s" s="8">
        <v>131</v>
      </c>
    </row>
    <row r="44" ht="16.0" customHeight="true">
      <c r="A44" t="n" s="7">
        <v>5.4065094E7</v>
      </c>
      <c r="B44" t="s" s="8">
        <v>92</v>
      </c>
      <c r="C44" t="n" s="8">
        <f>IF(false,"120922389", "120922389")</f>
      </c>
      <c r="D44" t="s" s="8">
        <v>129</v>
      </c>
      <c r="E44" t="n" s="8">
        <v>1.0</v>
      </c>
      <c r="F44" t="n" s="8">
        <v>151.0</v>
      </c>
      <c r="G44" t="s" s="8">
        <v>53</v>
      </c>
      <c r="H44" t="s" s="8">
        <v>50</v>
      </c>
      <c r="I44" t="s" s="8">
        <v>132</v>
      </c>
    </row>
    <row r="45" ht="16.0" customHeight="true">
      <c r="A45" t="n" s="7">
        <v>5.4057133E7</v>
      </c>
      <c r="B45" t="s" s="8">
        <v>92</v>
      </c>
      <c r="C45" t="n" s="8">
        <f>IF(false,"120921374", "120921374")</f>
      </c>
      <c r="D45" t="s" s="8">
        <v>133</v>
      </c>
      <c r="E45" t="n" s="8">
        <v>1.0</v>
      </c>
      <c r="F45" t="n" s="8">
        <v>3.0</v>
      </c>
      <c r="G45" t="s" s="8">
        <v>62</v>
      </c>
      <c r="H45" t="s" s="8">
        <v>50</v>
      </c>
      <c r="I45" t="s" s="8">
        <v>134</v>
      </c>
    </row>
    <row r="46" ht="16.0" customHeight="true">
      <c r="A46" t="n" s="7">
        <v>5.3753715E7</v>
      </c>
      <c r="B46" t="s" s="8">
        <v>51</v>
      </c>
      <c r="C46" t="n" s="8">
        <f>IF(false,"120922768", "120922768")</f>
      </c>
      <c r="D46" t="s" s="8">
        <v>93</v>
      </c>
      <c r="E46" t="n" s="8">
        <v>1.0</v>
      </c>
      <c r="F46" t="n" s="8">
        <v>226.0</v>
      </c>
      <c r="G46" t="s" s="8">
        <v>53</v>
      </c>
      <c r="H46" t="s" s="8">
        <v>50</v>
      </c>
      <c r="I46" t="s" s="8">
        <v>135</v>
      </c>
    </row>
    <row r="47" ht="16.0" customHeight="true">
      <c r="A47" t="n" s="7">
        <v>5.4090337E7</v>
      </c>
      <c r="B47" t="s" s="8">
        <v>92</v>
      </c>
      <c r="C47" t="n" s="8">
        <f>IF(false,"002-101", "002-101")</f>
      </c>
      <c r="D47" t="s" s="8">
        <v>65</v>
      </c>
      <c r="E47" t="n" s="8">
        <v>1.0</v>
      </c>
      <c r="F47" t="n" s="8">
        <v>194.0</v>
      </c>
      <c r="G47" t="s" s="8">
        <v>53</v>
      </c>
      <c r="H47" t="s" s="8">
        <v>50</v>
      </c>
      <c r="I47" t="s" s="8">
        <v>136</v>
      </c>
    </row>
    <row r="48" ht="16.0" customHeight="true">
      <c r="A48" t="n" s="7">
        <v>5.4133688E7</v>
      </c>
      <c r="B48" t="s" s="8">
        <v>60</v>
      </c>
      <c r="C48" t="n" s="8">
        <f>IF(false,"120922758", "120922758")</f>
      </c>
      <c r="D48" t="s" s="8">
        <v>137</v>
      </c>
      <c r="E48" t="n" s="8">
        <v>1.0</v>
      </c>
      <c r="F48" t="n" s="8">
        <v>342.0</v>
      </c>
      <c r="G48" t="s" s="8">
        <v>53</v>
      </c>
      <c r="H48" t="s" s="8">
        <v>50</v>
      </c>
      <c r="I48" t="s" s="8">
        <v>138</v>
      </c>
    </row>
    <row r="49" ht="16.0" customHeight="true">
      <c r="A49" t="n" s="7">
        <v>5.4133688E7</v>
      </c>
      <c r="B49" t="s" s="8">
        <v>60</v>
      </c>
      <c r="C49" t="n" s="8">
        <f>IF(false,"000-631", "000-631")</f>
      </c>
      <c r="D49" t="s" s="8">
        <v>102</v>
      </c>
      <c r="E49" t="n" s="8">
        <v>2.0</v>
      </c>
      <c r="F49" t="n" s="8">
        <v>194.0</v>
      </c>
      <c r="G49" t="s" s="8">
        <v>53</v>
      </c>
      <c r="H49" t="s" s="8">
        <v>50</v>
      </c>
      <c r="I49" t="s" s="8">
        <v>138</v>
      </c>
    </row>
    <row r="50" ht="16.0" customHeight="true">
      <c r="A50" t="n" s="7">
        <v>5.3931565E7</v>
      </c>
      <c r="B50" t="s" s="8">
        <v>56</v>
      </c>
      <c r="C50" t="n" s="8">
        <f>IF(false,"120922352", "120922352")</f>
      </c>
      <c r="D50" t="s" s="8">
        <v>139</v>
      </c>
      <c r="E50" t="n" s="8">
        <v>2.0</v>
      </c>
      <c r="F50" t="n" s="8">
        <v>200.0</v>
      </c>
      <c r="G50" t="s" s="8">
        <v>53</v>
      </c>
      <c r="H50" t="s" s="8">
        <v>50</v>
      </c>
      <c r="I50" t="s" s="8">
        <v>140</v>
      </c>
    </row>
    <row r="51" ht="16.0" customHeight="true">
      <c r="A51" t="n" s="7">
        <v>5.4031747E7</v>
      </c>
      <c r="B51" t="s" s="8">
        <v>92</v>
      </c>
      <c r="C51" t="n" s="8">
        <f>IF(false,"005-1080", "005-1080")</f>
      </c>
      <c r="D51" t="s" s="8">
        <v>141</v>
      </c>
      <c r="E51" t="n" s="8">
        <v>3.0</v>
      </c>
      <c r="F51" t="n" s="8">
        <v>882.0</v>
      </c>
      <c r="G51" t="s" s="8">
        <v>53</v>
      </c>
      <c r="H51" t="s" s="8">
        <v>50</v>
      </c>
      <c r="I51" t="s" s="8">
        <v>142</v>
      </c>
    </row>
    <row r="52" ht="16.0" customHeight="true">
      <c r="A52" t="n" s="7">
        <v>5.3966773E7</v>
      </c>
      <c r="B52" t="s" s="8">
        <v>56</v>
      </c>
      <c r="C52" t="n" s="8">
        <f>IF(false,"120921202", "120921202")</f>
      </c>
      <c r="D52" t="s" s="8">
        <v>69</v>
      </c>
      <c r="E52" t="n" s="8">
        <v>3.0</v>
      </c>
      <c r="F52" t="n" s="8">
        <v>1152.0</v>
      </c>
      <c r="G52" t="s" s="8">
        <v>53</v>
      </c>
      <c r="H52" t="s" s="8">
        <v>50</v>
      </c>
      <c r="I52" t="s" s="8">
        <v>143</v>
      </c>
    </row>
    <row r="53" ht="16.0" customHeight="true">
      <c r="A53" t="n" s="7">
        <v>5.3962548E7</v>
      </c>
      <c r="B53" t="s" s="8">
        <v>56</v>
      </c>
      <c r="C53" t="n" s="8">
        <f>IF(false,"120921547", "120921547")</f>
      </c>
      <c r="D53" t="s" s="8">
        <v>108</v>
      </c>
      <c r="E53" t="n" s="8">
        <v>1.0</v>
      </c>
      <c r="F53" t="n" s="8">
        <v>208.0</v>
      </c>
      <c r="G53" t="s" s="8">
        <v>53</v>
      </c>
      <c r="H53" t="s" s="8">
        <v>50</v>
      </c>
      <c r="I53" t="s" s="8">
        <v>144</v>
      </c>
    </row>
    <row r="54" ht="16.0" customHeight="true">
      <c r="A54" t="n" s="7">
        <v>5.4072889E7</v>
      </c>
      <c r="B54" t="s" s="8">
        <v>92</v>
      </c>
      <c r="C54" t="n" s="8">
        <f>IF(false,"120921853", "120921853")</f>
      </c>
      <c r="D54" t="s" s="8">
        <v>97</v>
      </c>
      <c r="E54" t="n" s="8">
        <v>1.0</v>
      </c>
      <c r="F54" t="n" s="8">
        <v>270.0</v>
      </c>
      <c r="G54" t="s" s="8">
        <v>53</v>
      </c>
      <c r="H54" t="s" s="8">
        <v>50</v>
      </c>
      <c r="I54" t="s" s="8">
        <v>145</v>
      </c>
    </row>
    <row r="55" ht="16.0" customHeight="true">
      <c r="A55" t="n" s="7">
        <v>5.4037838E7</v>
      </c>
      <c r="B55" t="s" s="8">
        <v>92</v>
      </c>
      <c r="C55" t="n" s="8">
        <f>IF(false,"005-1181", "005-1181")</f>
      </c>
      <c r="D55" t="s" s="8">
        <v>115</v>
      </c>
      <c r="E55" t="n" s="8">
        <v>1.0</v>
      </c>
      <c r="F55" t="n" s="8">
        <v>251.0</v>
      </c>
      <c r="G55" t="s" s="8">
        <v>53</v>
      </c>
      <c r="H55" t="s" s="8">
        <v>50</v>
      </c>
      <c r="I55" t="s" s="8">
        <v>146</v>
      </c>
    </row>
    <row r="56" ht="16.0" customHeight="true">
      <c r="A56" t="n" s="7">
        <v>5.3984421E7</v>
      </c>
      <c r="B56" t="s" s="8">
        <v>56</v>
      </c>
      <c r="C56" t="n" s="8">
        <f>IF(false,"120922387", "120922387")</f>
      </c>
      <c r="D56" t="s" s="8">
        <v>147</v>
      </c>
      <c r="E56" t="n" s="8">
        <v>1.0</v>
      </c>
      <c r="F56" t="n" s="8">
        <v>83.0</v>
      </c>
      <c r="G56" t="s" s="8">
        <v>53</v>
      </c>
      <c r="H56" t="s" s="8">
        <v>50</v>
      </c>
      <c r="I56" t="s" s="8">
        <v>148</v>
      </c>
    </row>
    <row r="57" ht="16.0" customHeight="true">
      <c r="A57" t="n" s="7">
        <v>5.4013025E7</v>
      </c>
      <c r="B57" t="s" s="8">
        <v>92</v>
      </c>
      <c r="C57" t="n" s="8">
        <f>IF(false,"002-101", "002-101")</f>
      </c>
      <c r="D57" t="s" s="8">
        <v>65</v>
      </c>
      <c r="E57" t="n" s="8">
        <v>1.0</v>
      </c>
      <c r="F57" t="n" s="8">
        <v>401.0</v>
      </c>
      <c r="G57" t="s" s="8">
        <v>53</v>
      </c>
      <c r="H57" t="s" s="8">
        <v>50</v>
      </c>
      <c r="I57" t="s" s="8">
        <v>149</v>
      </c>
    </row>
    <row r="58" ht="16.0" customHeight="true">
      <c r="A58" t="n" s="7">
        <v>5.4109632E7</v>
      </c>
      <c r="B58" t="s" s="8">
        <v>92</v>
      </c>
      <c r="C58" t="n" s="8">
        <f>IF(false,"120921791", "120921791")</f>
      </c>
      <c r="D58" t="s" s="8">
        <v>150</v>
      </c>
      <c r="E58" t="n" s="8">
        <v>2.0</v>
      </c>
      <c r="F58" t="n" s="8">
        <v>416.0</v>
      </c>
      <c r="G58" t="s" s="8">
        <v>53</v>
      </c>
      <c r="H58" t="s" s="8">
        <v>50</v>
      </c>
      <c r="I58" t="s" s="8">
        <v>151</v>
      </c>
    </row>
    <row r="59" ht="16.0" customHeight="true">
      <c r="A59" t="n" s="7">
        <v>5.4127561E7</v>
      </c>
      <c r="B59" t="s" s="8">
        <v>60</v>
      </c>
      <c r="C59" t="n" s="8">
        <f>IF(false,"005-1110", "005-1110")</f>
      </c>
      <c r="D59" t="s" s="8">
        <v>152</v>
      </c>
      <c r="E59" t="n" s="8">
        <v>1.0</v>
      </c>
      <c r="F59" t="n" s="8">
        <v>450.0</v>
      </c>
      <c r="G59" t="s" s="8">
        <v>53</v>
      </c>
      <c r="H59" t="s" s="8">
        <v>50</v>
      </c>
      <c r="I59" t="s" s="8">
        <v>153</v>
      </c>
    </row>
    <row r="60" ht="16.0" customHeight="true">
      <c r="A60" t="n" s="7">
        <v>5.40962E7</v>
      </c>
      <c r="B60" t="s" s="8">
        <v>92</v>
      </c>
      <c r="C60" t="n" s="8">
        <f>IF(false,"120921943", "120921943")</f>
      </c>
      <c r="D60" t="s" s="8">
        <v>154</v>
      </c>
      <c r="E60" t="n" s="8">
        <v>1.0</v>
      </c>
      <c r="F60" t="n" s="8">
        <v>63.0</v>
      </c>
      <c r="G60" t="s" s="8">
        <v>53</v>
      </c>
      <c r="H60" t="s" s="8">
        <v>50</v>
      </c>
      <c r="I60" t="s" s="8">
        <v>155</v>
      </c>
    </row>
    <row r="61" ht="16.0" customHeight="true">
      <c r="A61" t="n" s="7">
        <v>5.40962E7</v>
      </c>
      <c r="B61" t="s" s="8">
        <v>92</v>
      </c>
      <c r="C61" t="n" s="8">
        <f>IF(false,"120921374", "120921374")</f>
      </c>
      <c r="D61" t="s" s="8">
        <v>133</v>
      </c>
      <c r="E61" t="n" s="8">
        <v>1.0</v>
      </c>
      <c r="F61" t="n" s="8">
        <v>44.0</v>
      </c>
      <c r="G61" t="s" s="8">
        <v>53</v>
      </c>
      <c r="H61" t="s" s="8">
        <v>50</v>
      </c>
      <c r="I61" t="s" s="8">
        <v>155</v>
      </c>
    </row>
    <row r="62" ht="16.0" customHeight="true">
      <c r="A62" t="n" s="7">
        <v>5.40962E7</v>
      </c>
      <c r="B62" t="s" s="8">
        <v>92</v>
      </c>
      <c r="C62" t="n" s="8">
        <f>IF(false,"120921534", "120921534")</f>
      </c>
      <c r="D62" t="s" s="8">
        <v>156</v>
      </c>
      <c r="E62" t="n" s="8">
        <v>1.0</v>
      </c>
      <c r="F62" t="n" s="8">
        <v>27.0</v>
      </c>
      <c r="G62" t="s" s="8">
        <v>53</v>
      </c>
      <c r="H62" t="s" s="8">
        <v>50</v>
      </c>
      <c r="I62" t="s" s="8">
        <v>155</v>
      </c>
    </row>
    <row r="63" ht="16.0" customHeight="true">
      <c r="A63" t="n" s="7">
        <v>5.4080718E7</v>
      </c>
      <c r="B63" t="s" s="8">
        <v>92</v>
      </c>
      <c r="C63" t="n" s="8">
        <f>IF(false,"120921853", "120921853")</f>
      </c>
      <c r="D63" t="s" s="8">
        <v>97</v>
      </c>
      <c r="E63" t="n" s="8">
        <v>5.0</v>
      </c>
      <c r="F63" t="n" s="8">
        <v>1350.0</v>
      </c>
      <c r="G63" t="s" s="8">
        <v>53</v>
      </c>
      <c r="H63" t="s" s="8">
        <v>50</v>
      </c>
      <c r="I63" t="s" s="8">
        <v>157</v>
      </c>
    </row>
    <row r="64" ht="16.0" customHeight="true">
      <c r="A64" t="n" s="7">
        <v>5.4095203E7</v>
      </c>
      <c r="B64" t="s" s="8">
        <v>92</v>
      </c>
      <c r="C64" t="n" s="8">
        <f>IF(false,"120922389", "120922389")</f>
      </c>
      <c r="D64" t="s" s="8">
        <v>129</v>
      </c>
      <c r="E64" t="n" s="8">
        <v>1.0</v>
      </c>
      <c r="F64" t="n" s="8">
        <v>104.0</v>
      </c>
      <c r="G64" t="s" s="8">
        <v>53</v>
      </c>
      <c r="H64" t="s" s="8">
        <v>50</v>
      </c>
      <c r="I64" t="s" s="8">
        <v>158</v>
      </c>
    </row>
    <row r="65" ht="16.0" customHeight="true">
      <c r="A65" t="n" s="7">
        <v>5.410865E7</v>
      </c>
      <c r="B65" t="s" s="8">
        <v>92</v>
      </c>
      <c r="C65" t="n" s="8">
        <f>IF(false,"005-1181", "005-1181")</f>
      </c>
      <c r="D65" t="s" s="8">
        <v>115</v>
      </c>
      <c r="E65" t="n" s="8">
        <v>1.0</v>
      </c>
      <c r="F65" t="n" s="8">
        <v>251.0</v>
      </c>
      <c r="G65" t="s" s="8">
        <v>53</v>
      </c>
      <c r="H65" t="s" s="8">
        <v>50</v>
      </c>
      <c r="I65" t="s" s="8">
        <v>159</v>
      </c>
    </row>
    <row r="66" ht="16.0" customHeight="true">
      <c r="A66" t="n" s="7">
        <v>5.4462872E7</v>
      </c>
      <c r="B66" t="s" s="8">
        <v>54</v>
      </c>
      <c r="C66" t="n" s="8">
        <f>IF(false,"005-1250", "005-1250")</f>
      </c>
      <c r="D66" t="s" s="8">
        <v>160</v>
      </c>
      <c r="E66" t="n" s="8">
        <v>2.0</v>
      </c>
      <c r="F66" t="n" s="8">
        <v>473.0</v>
      </c>
      <c r="G66" t="s" s="8">
        <v>62</v>
      </c>
      <c r="H66" t="s" s="8">
        <v>50</v>
      </c>
      <c r="I66" t="s" s="8">
        <v>161</v>
      </c>
    </row>
    <row r="67" ht="16.0" customHeight="true">
      <c r="A67" t="n" s="7">
        <v>5.4290983E7</v>
      </c>
      <c r="B67" t="s" s="8">
        <v>162</v>
      </c>
      <c r="C67" t="n" s="8">
        <f>IF(false,"005-1254", "005-1254")</f>
      </c>
      <c r="D67" t="s" s="8">
        <v>61</v>
      </c>
      <c r="E67" t="n" s="8">
        <v>1.0</v>
      </c>
      <c r="F67" t="n" s="8">
        <v>148.0</v>
      </c>
      <c r="G67" t="s" s="8">
        <v>62</v>
      </c>
      <c r="H67" t="s" s="8">
        <v>50</v>
      </c>
      <c r="I67" t="s" s="8">
        <v>163</v>
      </c>
    </row>
    <row r="68" ht="16.0" customHeight="true">
      <c r="A68" t="n" s="7">
        <v>5.4301304E7</v>
      </c>
      <c r="B68" t="s" s="8">
        <v>162</v>
      </c>
      <c r="C68" t="n" s="8">
        <f>IF(false,"120921901", "120921901")</f>
      </c>
      <c r="D68" t="s" s="8">
        <v>164</v>
      </c>
      <c r="E68" t="n" s="8">
        <v>3.0</v>
      </c>
      <c r="F68" t="n" s="8">
        <v>73.0</v>
      </c>
      <c r="G68" t="s" s="8">
        <v>62</v>
      </c>
      <c r="H68" t="s" s="8">
        <v>50</v>
      </c>
      <c r="I68" t="s" s="8">
        <v>165</v>
      </c>
    </row>
    <row r="69" ht="16.0" customHeight="true">
      <c r="A69" t="n" s="7">
        <v>5.405169E7</v>
      </c>
      <c r="B69" t="s" s="8">
        <v>92</v>
      </c>
      <c r="C69" t="n" s="8">
        <f>IF(false,"005-1181", "005-1181")</f>
      </c>
      <c r="D69" t="s" s="8">
        <v>115</v>
      </c>
      <c r="E69" t="n" s="8">
        <v>1.0</v>
      </c>
      <c r="F69" t="n" s="8">
        <v>251.0</v>
      </c>
      <c r="G69" t="s" s="8">
        <v>53</v>
      </c>
      <c r="H69" t="s" s="8">
        <v>50</v>
      </c>
      <c r="I69" t="s" s="8">
        <v>166</v>
      </c>
    </row>
    <row r="70" ht="16.0" customHeight="true">
      <c r="A70" t="n" s="7">
        <v>5.4051489E7</v>
      </c>
      <c r="B70" t="s" s="8">
        <v>92</v>
      </c>
      <c r="C70" t="n" s="8">
        <f>IF(false,"003-318", "003-318")</f>
      </c>
      <c r="D70" t="s" s="8">
        <v>52</v>
      </c>
      <c r="E70" t="n" s="8">
        <v>1.0</v>
      </c>
      <c r="F70" t="n" s="8">
        <v>240.0</v>
      </c>
      <c r="G70" t="s" s="8">
        <v>53</v>
      </c>
      <c r="H70" t="s" s="8">
        <v>50</v>
      </c>
      <c r="I70" t="s" s="8">
        <v>167</v>
      </c>
    </row>
    <row r="71" ht="16.0" customHeight="true">
      <c r="A71" t="n" s="7">
        <v>5.4110977E7</v>
      </c>
      <c r="B71" t="s" s="8">
        <v>60</v>
      </c>
      <c r="C71" t="n" s="8">
        <f>IF(false,"003-318", "003-318")</f>
      </c>
      <c r="D71" t="s" s="8">
        <v>52</v>
      </c>
      <c r="E71" t="n" s="8">
        <v>2.0</v>
      </c>
      <c r="F71" t="n" s="8">
        <v>480.0</v>
      </c>
      <c r="G71" t="s" s="8">
        <v>53</v>
      </c>
      <c r="H71" t="s" s="8">
        <v>50</v>
      </c>
      <c r="I71" t="s" s="8">
        <v>168</v>
      </c>
    </row>
    <row r="72" ht="16.0" customHeight="true">
      <c r="A72" t="n" s="7">
        <v>5.4119011E7</v>
      </c>
      <c r="B72" t="s" s="8">
        <v>60</v>
      </c>
      <c r="C72" t="n" s="8">
        <f>IF(false,"120921945", "120921945")</f>
      </c>
      <c r="D72" t="s" s="8">
        <v>169</v>
      </c>
      <c r="E72" t="n" s="8">
        <v>1.0</v>
      </c>
      <c r="F72" t="n" s="8">
        <v>34.0</v>
      </c>
      <c r="G72" t="s" s="8">
        <v>53</v>
      </c>
      <c r="H72" t="s" s="8">
        <v>50</v>
      </c>
      <c r="I72" t="s" s="8">
        <v>170</v>
      </c>
    </row>
    <row r="73" ht="16.0" customHeight="true">
      <c r="A73" t="n" s="7">
        <v>5.4045571E7</v>
      </c>
      <c r="B73" t="s" s="8">
        <v>92</v>
      </c>
      <c r="C73" t="n" s="8">
        <f>IF(false,"005-1374", "005-1374")</f>
      </c>
      <c r="D73" t="s" s="8">
        <v>171</v>
      </c>
      <c r="E73" t="n" s="8">
        <v>3.0</v>
      </c>
      <c r="F73" t="n" s="8">
        <v>333.0</v>
      </c>
      <c r="G73" t="s" s="8">
        <v>53</v>
      </c>
      <c r="H73" t="s" s="8">
        <v>50</v>
      </c>
      <c r="I73" t="s" s="8">
        <v>172</v>
      </c>
    </row>
    <row r="74" ht="16.0" customHeight="true">
      <c r="A74" t="n" s="7">
        <v>5.4045571E7</v>
      </c>
      <c r="B74" t="s" s="8">
        <v>92</v>
      </c>
      <c r="C74" t="n" s="8">
        <f>IF(false,"005-1521", "005-1521")</f>
      </c>
      <c r="D74" t="s" s="8">
        <v>173</v>
      </c>
      <c r="E74" t="n" s="8">
        <v>3.0</v>
      </c>
      <c r="F74" t="n" s="8">
        <v>330.0</v>
      </c>
      <c r="G74" t="s" s="8">
        <v>53</v>
      </c>
      <c r="H74" t="s" s="8">
        <v>50</v>
      </c>
      <c r="I74" t="s" s="8">
        <v>172</v>
      </c>
    </row>
    <row r="75" ht="16.0" customHeight="true">
      <c r="A75" t="n" s="7">
        <v>5.4053083E7</v>
      </c>
      <c r="B75" t="s" s="8">
        <v>92</v>
      </c>
      <c r="C75" t="n" s="8">
        <f>IF(false,"005-1181", "005-1181")</f>
      </c>
      <c r="D75" t="s" s="8">
        <v>115</v>
      </c>
      <c r="E75" t="n" s="8">
        <v>1.0</v>
      </c>
      <c r="F75" t="n" s="8">
        <v>251.0</v>
      </c>
      <c r="G75" t="s" s="8">
        <v>53</v>
      </c>
      <c r="H75" t="s" s="8">
        <v>50</v>
      </c>
      <c r="I75" t="s" s="8">
        <v>174</v>
      </c>
    </row>
    <row r="76" ht="16.0" customHeight="true">
      <c r="A76" t="n" s="7">
        <v>5.4095425E7</v>
      </c>
      <c r="B76" t="s" s="8">
        <v>92</v>
      </c>
      <c r="C76" t="n" s="8">
        <f>IF(false,"120921853", "120921853")</f>
      </c>
      <c r="D76" t="s" s="8">
        <v>97</v>
      </c>
      <c r="E76" t="n" s="8">
        <v>5.0</v>
      </c>
      <c r="F76" t="n" s="8">
        <v>1350.0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5.3807663E7</v>
      </c>
      <c r="B77" t="s" s="8">
        <v>51</v>
      </c>
      <c r="C77" t="n" s="8">
        <f>IF(false,"120922877", "120922877")</f>
      </c>
      <c r="D77" t="s" s="8">
        <v>176</v>
      </c>
      <c r="E77" t="n" s="8">
        <v>1.0</v>
      </c>
      <c r="F77" t="n" s="8">
        <v>145.0</v>
      </c>
      <c r="G77" t="s" s="8">
        <v>53</v>
      </c>
      <c r="H77" t="s" s="8">
        <v>50</v>
      </c>
      <c r="I77" t="s" s="8">
        <v>177</v>
      </c>
    </row>
    <row r="78" ht="16.0" customHeight="true">
      <c r="A78" t="n" s="7">
        <v>5.3845489E7</v>
      </c>
      <c r="B78" t="s" s="8">
        <v>51</v>
      </c>
      <c r="C78" t="n" s="8">
        <f>IF(false,"120922389", "120922389")</f>
      </c>
      <c r="D78" t="s" s="8">
        <v>129</v>
      </c>
      <c r="E78" t="n" s="8">
        <v>1.0</v>
      </c>
      <c r="F78" t="n" s="8">
        <v>70.0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5.4199755E7</v>
      </c>
      <c r="B79" t="s" s="8">
        <v>60</v>
      </c>
      <c r="C79" t="n" s="8">
        <f>IF(false,"120922391", "120922391")</f>
      </c>
      <c r="D79" t="s" s="8">
        <v>127</v>
      </c>
      <c r="E79" t="n" s="8">
        <v>1.0</v>
      </c>
      <c r="F79" t="n" s="8">
        <v>80.0</v>
      </c>
      <c r="G79" t="s" s="8">
        <v>62</v>
      </c>
      <c r="H79" t="s" s="8">
        <v>50</v>
      </c>
      <c r="I79" t="s" s="8">
        <v>179</v>
      </c>
    </row>
    <row r="80" ht="16.0" customHeight="true">
      <c r="A80" t="n" s="7">
        <v>5.410865E7</v>
      </c>
      <c r="B80" t="s" s="8">
        <v>92</v>
      </c>
      <c r="C80" t="n" s="8">
        <f>IF(false,"005-1181", "005-1181")</f>
      </c>
      <c r="D80" t="s" s="8">
        <v>115</v>
      </c>
      <c r="E80" t="n" s="8">
        <v>1.0</v>
      </c>
      <c r="F80" t="n" s="8">
        <v>164.0</v>
      </c>
      <c r="G80" t="s" s="8">
        <v>62</v>
      </c>
      <c r="H80" t="s" s="8">
        <v>50</v>
      </c>
      <c r="I80" t="s" s="8">
        <v>180</v>
      </c>
    </row>
    <row r="81" ht="16.0" customHeight="true">
      <c r="A81" t="n" s="7">
        <v>5.406095E7</v>
      </c>
      <c r="B81" t="s" s="8">
        <v>92</v>
      </c>
      <c r="C81" t="n" s="8">
        <f>IF(false,"2152400383", "2152400383")</f>
      </c>
      <c r="D81" t="s" s="8">
        <v>181</v>
      </c>
      <c r="E81" t="n" s="8">
        <v>1.0</v>
      </c>
      <c r="F81" t="n" s="8">
        <v>250.0</v>
      </c>
      <c r="G81" t="s" s="8">
        <v>53</v>
      </c>
      <c r="H81" t="s" s="8">
        <v>50</v>
      </c>
      <c r="I81" t="s" s="8">
        <v>182</v>
      </c>
    </row>
    <row r="82" ht="16.0" customHeight="true"/>
    <row r="83" ht="16.0" customHeight="true">
      <c r="A83" t="s" s="1">
        <v>37</v>
      </c>
      <c r="B83" s="1"/>
      <c r="C83" s="1"/>
      <c r="D83" s="1"/>
      <c r="E83" s="1"/>
      <c r="F83" t="n" s="8">
        <v>24416.0</v>
      </c>
      <c r="G83" s="2"/>
    </row>
    <row r="84" ht="16.0" customHeight="true"/>
    <row r="85" ht="16.0" customHeight="true">
      <c r="A85" t="s" s="1">
        <v>36</v>
      </c>
    </row>
    <row r="86" ht="34.0" customHeight="true">
      <c r="A86" t="s" s="9">
        <v>38</v>
      </c>
      <c r="B86" t="s" s="9">
        <v>0</v>
      </c>
      <c r="C86" t="s" s="9">
        <v>43</v>
      </c>
      <c r="D86" t="s" s="9">
        <v>1</v>
      </c>
      <c r="E86" t="s" s="9">
        <v>2</v>
      </c>
      <c r="F86" t="s" s="9">
        <v>39</v>
      </c>
      <c r="G86" t="s" s="9">
        <v>5</v>
      </c>
      <c r="H86" t="s" s="9">
        <v>3</v>
      </c>
      <c r="I86" t="s" s="9">
        <v>4</v>
      </c>
    </row>
    <row r="87" ht="16.0" customHeight="true">
      <c r="A87" t="n" s="8">
        <v>5.4036678E7</v>
      </c>
      <c r="B87" t="s" s="8">
        <v>92</v>
      </c>
      <c r="C87" t="n" s="8">
        <f>IF(false,"120923117", "120923117")</f>
      </c>
      <c r="D87" t="s" s="8">
        <v>183</v>
      </c>
      <c r="E87" t="n" s="8">
        <v>1.0</v>
      </c>
      <c r="F87" t="n" s="8">
        <v>-221.0</v>
      </c>
      <c r="G87" t="s" s="8">
        <v>184</v>
      </c>
      <c r="H87" t="s" s="8">
        <v>54</v>
      </c>
      <c r="I87" t="s" s="8">
        <v>185</v>
      </c>
    </row>
    <row r="88" ht="16.0" customHeight="true">
      <c r="A88" t="n" s="8">
        <v>5.3440576E7</v>
      </c>
      <c r="B88" t="s" s="8">
        <v>90</v>
      </c>
      <c r="C88" t="n" s="8">
        <f>IF(false,"005-1255", "005-1255")</f>
      </c>
      <c r="D88" t="s" s="8">
        <v>104</v>
      </c>
      <c r="E88" t="n" s="8">
        <v>1.0</v>
      </c>
      <c r="F88" t="n" s="8">
        <v>-160.0</v>
      </c>
      <c r="G88" t="s" s="8">
        <v>184</v>
      </c>
      <c r="H88" t="s" s="8">
        <v>54</v>
      </c>
      <c r="I88" t="s" s="8">
        <v>186</v>
      </c>
    </row>
    <row r="89" ht="16.0" customHeight="true">
      <c r="A89" t="n" s="8">
        <v>5.1599098E7</v>
      </c>
      <c r="B89" t="s" s="8">
        <v>71</v>
      </c>
      <c r="C89" t="n" s="8">
        <f>IF(false,"120922522", "120922522")</f>
      </c>
      <c r="D89" t="s" s="8">
        <v>187</v>
      </c>
      <c r="E89" t="n" s="8">
        <v>1.0</v>
      </c>
      <c r="F89" t="n" s="8">
        <v>-747.0</v>
      </c>
      <c r="G89" t="s" s="8">
        <v>188</v>
      </c>
      <c r="H89" t="s" s="8">
        <v>54</v>
      </c>
      <c r="I89" t="s" s="8">
        <v>189</v>
      </c>
    </row>
    <row r="90" ht="16.0" customHeight="true"/>
    <row r="91" ht="16.0" customHeight="true">
      <c r="A91" t="s" s="1">
        <v>37</v>
      </c>
      <c r="F91" t="n" s="8">
        <v>-1128.0</v>
      </c>
      <c r="G91" s="2"/>
      <c r="H91" s="0"/>
      <c r="I91" s="0"/>
    </row>
    <row r="92" ht="16.0" customHeight="true">
      <c r="A92" s="1"/>
      <c r="B92" s="1"/>
      <c r="C92" s="1"/>
      <c r="D92" s="1"/>
      <c r="E92" s="1"/>
      <c r="F92" s="1"/>
      <c r="G92" s="1"/>
      <c r="H92" s="1"/>
      <c r="I92" s="1"/>
    </row>
    <row r="93" ht="16.0" customHeight="true">
      <c r="A93" t="s" s="1">
        <v>40</v>
      </c>
    </row>
    <row r="94" ht="34.0" customHeight="true">
      <c r="A94" t="s" s="9">
        <v>47</v>
      </c>
      <c r="B94" t="s" s="9">
        <v>48</v>
      </c>
      <c r="C94" s="9"/>
      <c r="D94" s="9"/>
      <c r="E94" s="9"/>
      <c r="F94" t="s" s="9">
        <v>39</v>
      </c>
      <c r="G94" t="s" s="9">
        <v>5</v>
      </c>
      <c r="H94" t="s" s="9">
        <v>3</v>
      </c>
      <c r="I94" t="s" s="9">
        <v>4</v>
      </c>
    </row>
    <row r="95" ht="16.0" customHeight="true"/>
    <row r="96" ht="16.0" customHeight="true">
      <c r="A96" t="s" s="1">
        <v>37</v>
      </c>
      <c r="F96" t="n" s="8">
        <v>0.0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