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<sst xmlns="http://schemas.openxmlformats.org/spreadsheetml/2006/main" count="1162" uniqueCount="245">
  <si>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</si>
  <si>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</si>
  <si>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</si>
  <si>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</si>
  <si>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</si>
  <si>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</si>
  <si>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</si>
  <si>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</si>
  <si>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</si>
  <si>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</si>
  <si>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</si>
  <si>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</si>
  <si>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</si>
  <si>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</si>
  <si>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</si>
  <si>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</si>
  <si>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</si>
  <si>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</si>
  <si>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</si>
  <si>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</si>
  <si>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</si>
  <si>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</si>
  <si>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</si>
  <si>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</si>
  <si>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</si>
  <si>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</si>
  <si>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</si>
  <si>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</si>
  <si>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</si>
  <si>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</si>
  <si>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</si>
  <si>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</si>
  <si>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</si>
  <si>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</si>
  <si>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</si>
  <si>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</si>
  <si>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</si>
  <si>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</si>
  <si>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</si>
  <si>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</si>
  <si>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</si>
  <si>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</si>
  <si>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</si>
  <si>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</si>
  <si>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</si>
  <si>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</si>
  <si>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</si>
  <si>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</si>
  <si>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</si>
  <si>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</si>
  <si>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13.07.2021</t>
  </si>
  <si>
    <t>10.07.2021</t>
  </si>
  <si>
    <t>Смесь Kabrita 3 GOLD для комфортного пищеварения, старше 12 месяцев, 800 г</t>
  </si>
  <si>
    <t>Платёж покупателя</t>
  </si>
  <si>
    <t>12.07.2021</t>
  </si>
  <si>
    <t>60e91da0954f6bf5c20877f3</t>
  </si>
  <si>
    <t>11.07.2021</t>
  </si>
  <si>
    <t>Pigeon Бутылочка Перистальтик Плюс с широким горлом PP, 240 мл, с 3 месяцев, бесцветный</t>
  </si>
  <si>
    <t>60ea913804e9434a2b8a3a36</t>
  </si>
  <si>
    <t>Jigott Тушь для ресниц Cats Eye Power Curling Mascara, черный</t>
  </si>
  <si>
    <t>60e9ac618927ca0b88e9b478</t>
  </si>
  <si>
    <t>60e97772863e4e79c291d989</t>
  </si>
  <si>
    <t>YokoSun трусики Eco XL (12-20 кг), 38 шт.</t>
  </si>
  <si>
    <t>60e92dad7153b312ea8944ff</t>
  </si>
  <si>
    <t>60e9571bdbdc31a0665791c9</t>
  </si>
  <si>
    <t>Laurier прокладки ежедневные Beauty Style без запаха, 36 шт</t>
  </si>
  <si>
    <t>60e9d4dcf98801986d5b72d8</t>
  </si>
  <si>
    <t>09.07.2021</t>
  </si>
  <si>
    <t>Goo.N трусики Ultra XL (12-20 кг), 50 шт.</t>
  </si>
  <si>
    <t>60e8b6e404e94309fc8a3ae8</t>
  </si>
  <si>
    <t>20.06.2021</t>
  </si>
  <si>
    <t>YokoSun трусики XXL (15-23 кг) 28 шт.</t>
  </si>
  <si>
    <t>60ebeefe7153b39d21894581</t>
  </si>
  <si>
    <t>29.06.2021</t>
  </si>
  <si>
    <t>Meine Liebe Концентрированный кондиционер для белья Липовый цвет, 0.8 л</t>
  </si>
  <si>
    <t>60ebef06c3080fc8b56ab9ba</t>
  </si>
  <si>
    <t>08.07.2021</t>
  </si>
  <si>
    <t>Joonies трусики Premium Soft M (6-11 кг), 56 шт.</t>
  </si>
  <si>
    <t>60e6a8e74f5c6e1f12af461d</t>
  </si>
  <si>
    <t>60e6c7570fe99548089a7d71</t>
  </si>
  <si>
    <t>13.06.2021</t>
  </si>
  <si>
    <t>Ёkitto трусики М (5-10 кг) 52 шт.</t>
  </si>
  <si>
    <t>60ebf5ed8927cae86de9b3ef</t>
  </si>
  <si>
    <t>30.06.2021</t>
  </si>
  <si>
    <t>60ec0002dbdc31caa65791cd</t>
  </si>
  <si>
    <t>18.06.2021</t>
  </si>
  <si>
    <t>Meine Liebe Средство для удаления жира АНТИЖИР, 500 мл</t>
  </si>
  <si>
    <t>60ec00afc3080fde126ab983</t>
  </si>
  <si>
    <t>Протеин Optimum Nutrition 100% Whey Gold Standard (2100-2353 г) белый шоколад</t>
  </si>
  <si>
    <t>60ec062c8927caa5a0e9b4a5</t>
  </si>
  <si>
    <t>21.06.2021</t>
  </si>
  <si>
    <t>Гель для душа Holika Holika с алоэ вера Aloe 92% Shower Gel, 250 мл</t>
  </si>
  <si>
    <t>60ec0a35dbdc3103cb57915d</t>
  </si>
  <si>
    <t>Satisfyer Стимулятор Curvy 1+, белый</t>
  </si>
  <si>
    <t>60e6c5105a395132cc2d8612</t>
  </si>
  <si>
    <t>Стиральный порошок Lion Shoushu Blue Dia, 0.9 кг</t>
  </si>
  <si>
    <t>60ead711f9880184045b72c6</t>
  </si>
  <si>
    <t>Biore увлажняющая сыворотка для умывания и снятия макияжа, 210 мл</t>
  </si>
  <si>
    <t>60eb6612954f6b73a50878cb</t>
  </si>
  <si>
    <t>23.06.2021</t>
  </si>
  <si>
    <t>YokoSun подгузники Premium NB (0-5 кг) 36 шт.</t>
  </si>
  <si>
    <t>60ec11c5c5311b75944674c8</t>
  </si>
  <si>
    <t>25.06.2021</t>
  </si>
  <si>
    <t>Deoproce гель Hyaluronic Cooling, SPF 50, 50 г, 1 шт</t>
  </si>
  <si>
    <t>60ec19c75a39510eb02d84a5</t>
  </si>
  <si>
    <t>26.06.2021</t>
  </si>
  <si>
    <t>60ec1a46bed21e3acd0f6681</t>
  </si>
  <si>
    <t>YokoSun трусики XL (12-20 кг), 38 шт.</t>
  </si>
  <si>
    <t>60ec1a56c5311b169c46748a</t>
  </si>
  <si>
    <t>28.06.2021</t>
  </si>
  <si>
    <t>Esthetic House Маска-филлер для волос CP-1 3 Seconds Hair Fill-Up Hair Clinic Ampoule, 170 мл</t>
  </si>
  <si>
    <t>60ec1ed6f4c0cb0af410f848</t>
  </si>
  <si>
    <t>05.07.2021</t>
  </si>
  <si>
    <t>Joonies трусики Premium Soft L (9-14 кг), 44 шт.</t>
  </si>
  <si>
    <t>60ec1edc7399012bab0fe336</t>
  </si>
  <si>
    <t>Goo.N подгузники Ultra L (9-14 кг), 68 шт.</t>
  </si>
  <si>
    <t>60ea5055f9880136795b7223</t>
  </si>
  <si>
    <t>60ec2eec0fe99526849a7d74</t>
  </si>
  <si>
    <t>Joonies трусики Comfort M (6-11 кг)</t>
  </si>
  <si>
    <t>60e6eea3c5311b67ef4673dc</t>
  </si>
  <si>
    <t>07.07.2021</t>
  </si>
  <si>
    <t>Goo.N трусики XXL (13-25 кг) 28 шт.</t>
  </si>
  <si>
    <t>60ec363d99d6ef4fe9869c65</t>
  </si>
  <si>
    <t>Протеин Optimum Nutrition 100% Whey Gold Standard (2100-2353 г) клубника-банан</t>
  </si>
  <si>
    <t>60ec3d6abed21e37460f6606</t>
  </si>
  <si>
    <t>Joonies трусики Comfort XL (12-17 кг), 38 шт., 3 уп.</t>
  </si>
  <si>
    <t>60e7d90d0fe9951a999a7d19</t>
  </si>
  <si>
    <t>Meine Liebe, Карандаш-пятновыводитель кислородный универсальный</t>
  </si>
  <si>
    <t>60e937c13b317661ce79e6c7</t>
  </si>
  <si>
    <t>60ec523f7153b3311389440e</t>
  </si>
  <si>
    <t>Гель для стирки Kao Attack Bio EX, 0.77 кг, дой-пак</t>
  </si>
  <si>
    <t>60e70cf55a395191632d8488</t>
  </si>
  <si>
    <t>Biore Мусс очищающий для умывания против акне запасной блок, 130 мл</t>
  </si>
  <si>
    <t>60e806527153b30f80894564</t>
  </si>
  <si>
    <t>Sayuri Гигиенические прокладки ультратонкие с ионами серебра, с крылышками, 3 капли AG+ 24 см, 10 шт</t>
  </si>
  <si>
    <t>60ec5eba7153b3191c894439</t>
  </si>
  <si>
    <t>04.07.2021</t>
  </si>
  <si>
    <t>60ec65a68927ca288ae9b590</t>
  </si>
  <si>
    <t>Ёkitto трусики XXL (15+ кг) 34 шт.</t>
  </si>
  <si>
    <t>60ec69ca04e943aff78a3a11</t>
  </si>
  <si>
    <t>FarmStay Маска тканевая с экстрактом улитки Visible Difference Mask Sheet Snail, 23 мл х 10 шт</t>
  </si>
  <si>
    <t>60e93da0954f6b371f0878c7</t>
  </si>
  <si>
    <t>FarmStay Маска тканевая с экстрактом ласточкиного гнезда Visible Difference Bird's Nest Aqua Mask Pack (..52017), 23 мл х 10 шт</t>
  </si>
  <si>
    <t>Pigeon Бутылочка Перистальтик Плюс с широким горлом PP, 160 мл, с рождения, бесцветный</t>
  </si>
  <si>
    <t>60ec6e4073990166510fe399</t>
  </si>
  <si>
    <t>YokoSun трусики Premium L (9-14 кг) 44 шт.</t>
  </si>
  <si>
    <t>60e82feddbdc3109e35790a7</t>
  </si>
  <si>
    <t>Ёkitto подгузники M (6-11 кг) 54 шт.</t>
  </si>
  <si>
    <t>60ec70b65a3951c39f2d85e0</t>
  </si>
  <si>
    <t>Vivienne Sabo Тушь для ресниц Cabaret Premiere, 05 коричневый</t>
  </si>
  <si>
    <t>60ec7aab32da83b716834ac6</t>
  </si>
  <si>
    <t>Esthetic House Набор Кондиционер + шампунь для волос CP-1, 500 мл + 100 мл</t>
  </si>
  <si>
    <t>60ec7ca80fe9955c7a9a7d88</t>
  </si>
  <si>
    <t>60ec7f1edbdc31d144579218</t>
  </si>
  <si>
    <t>Vivienne Sabo карандаш Brow Arcade, оттенок 06 Графитовый</t>
  </si>
  <si>
    <t>60e73c2b954f6bd8090878f1</t>
  </si>
  <si>
    <t>Biore мицеллярная вода, запасной блок, 290 мл</t>
  </si>
  <si>
    <t>60ec884894d52711e7b05944</t>
  </si>
  <si>
    <t>06.07.2021</t>
  </si>
  <si>
    <t>Трубка газоотводная Windi для новорожденных, 10 шт.</t>
  </si>
  <si>
    <t>60ec8a9a2fe09825e08b2dd4</t>
  </si>
  <si>
    <t>60ec8aac20d51d289fada291</t>
  </si>
  <si>
    <t>02.07.2021</t>
  </si>
  <si>
    <t>YokoSun трусики Eco L (9-14 кг), 44 шт.</t>
  </si>
  <si>
    <t>60ec8aad7153b37e40894429</t>
  </si>
  <si>
    <t>Esthetic House Formula Ampoule AC Tea Tree Сыворотка для лица, 80 мл</t>
  </si>
  <si>
    <t>60ec8b283b31762b1179e6b5</t>
  </si>
  <si>
    <t>03.07.2021</t>
  </si>
  <si>
    <t>Vivienne Sabo Тушь для ресниц Aventuriere, 01 черная</t>
  </si>
  <si>
    <t>60ec8b7afbacea2d340a7947</t>
  </si>
  <si>
    <t>Минерально-витаминный комплекс Optimum Nutrition Opti-Men (240 таблеток)</t>
  </si>
  <si>
    <t>60ec8bb69066f40523eb8e6b</t>
  </si>
  <si>
    <t>YokoSun трусики Premium M (6-10 кг) 56 шт.</t>
  </si>
  <si>
    <t>60e990c85a3951d1392d85d8</t>
  </si>
  <si>
    <t>Freedom тампоны mini, 2 капли, 3 шт.</t>
  </si>
  <si>
    <t>60ec8beb792ab11735192e7c</t>
  </si>
  <si>
    <t>Минерально-витаминный комплекс Optimum Nutrition Opti-Men (150 таблеток)</t>
  </si>
  <si>
    <t>60ec8d9094d5277c5eb05968</t>
  </si>
  <si>
    <t>Burti kushel Baby, ополаскиватель для детского белья, 1.45 л</t>
  </si>
  <si>
    <t>60ec934c94d527123eb059c1</t>
  </si>
  <si>
    <t>60ec986799d6ef72f1869c7f</t>
  </si>
  <si>
    <t>Гель для тела Holika Holika универсальный несмываемый с алоэ вера Aloe 99% Soothing Gel, 55 мл</t>
  </si>
  <si>
    <t>60ec9893fbacea31990a7995</t>
  </si>
  <si>
    <t>Гейнер Optimum Nutrition Serious Mass (2.72 кг) шоколад</t>
  </si>
  <si>
    <t>60ec99113b31761fc879e68d</t>
  </si>
  <si>
    <t>Goo.N трусики Ultra XXL (13-25 кг) 36 шт.</t>
  </si>
  <si>
    <t>60ec98bb0fe99536159a7c82</t>
  </si>
  <si>
    <t>Pigeon Ножницы 15122 белый</t>
  </si>
  <si>
    <t>60ec9b349066f41f4feb8dc2</t>
  </si>
  <si>
    <t>Vivienne Sabo Тушь для ресниц Cabaret Premiere, 04 фиолетовый</t>
  </si>
  <si>
    <t>60e982b8bed21e6c0b0f666c</t>
  </si>
  <si>
    <t>60ecb4f1f98801dcd35b7291</t>
  </si>
  <si>
    <t>60e76e7103c378b81636728c</t>
  </si>
  <si>
    <t>Vivienne Sabo Тушь для ресниц Cabaret Premiere, 02 синий</t>
  </si>
  <si>
    <t>60e7ffdf792ab1795f192e3d</t>
  </si>
  <si>
    <t>Esthetic House Профессиональное SPA средство для глубокого очищения кожи головы, 250 мл</t>
  </si>
  <si>
    <t>60e841bd6a86431637c7a945</t>
  </si>
  <si>
    <t>60ec3eba3b31767f2c79e6a2</t>
  </si>
  <si>
    <t>Merries подгузники XL (12-20 кг), 44 шт.</t>
  </si>
  <si>
    <t>60e8377dfbacea218f0a7a20</t>
  </si>
  <si>
    <t>Goo.N подгузники S (4-8 кг), 84 шт.</t>
  </si>
  <si>
    <t>60e887a15a395184562d85d0</t>
  </si>
  <si>
    <t>60ec2c8cbed21e68840f6648</t>
  </si>
  <si>
    <t>Merries подгузники L (9-14 кг), 64 шт.</t>
  </si>
  <si>
    <t>60ec69ce8927ca321be9b4fc</t>
  </si>
  <si>
    <t>Palmbaby трусики Традиционные M (6-11 кг), 48 шт.</t>
  </si>
  <si>
    <t>60ec52c5c3080f417d6ab9aa</t>
  </si>
  <si>
    <t>60ebd77e5a39512fef2d85a2</t>
  </si>
  <si>
    <t>60eaf2b2f4c0cb645c10f846</t>
  </si>
  <si>
    <t>Набор Esthetic House CP-1 Intense nourishing v2.0 mini</t>
  </si>
  <si>
    <t>60e91cc33b317655b379e6b7</t>
  </si>
  <si>
    <t>60e892c6863e4e332791da77</t>
  </si>
  <si>
    <t>Palmbaby трусики Ультратонкие XL (12+ кг), 40 шт.</t>
  </si>
  <si>
    <t>60eae7ef954f6b37640878c0</t>
  </si>
  <si>
    <t>Joonies трусики Premium Soft XL (12-17 кг), 38 шт.</t>
  </si>
  <si>
    <t>60e871968927ca5a59e9b587</t>
  </si>
  <si>
    <t>60e8607af4c0cb256110f87a</t>
  </si>
  <si>
    <t>60e820d89066f4639ceb8e0d</t>
  </si>
  <si>
    <t>Satisfyer Стимулятор Number One Air Pulse (Next Gen), розовое золото</t>
  </si>
  <si>
    <t>60e84268fbacea41370a799f</t>
  </si>
  <si>
    <t>60e77a475a3951a33a2d8499</t>
  </si>
  <si>
    <t>60eca5f8c3080fe2516ab981</t>
  </si>
  <si>
    <t>60eb1551fbacea53d70a7a23</t>
  </si>
  <si>
    <t>60eaed190fe9951bf69a7c71</t>
  </si>
  <si>
    <t>YokoSun трусики Premium XL (12-20 кг) 38 шт.</t>
  </si>
  <si>
    <t>60eb2cd094d527e389b0590b</t>
  </si>
  <si>
    <t>60e9e97132da830d81834b3d</t>
  </si>
  <si>
    <t>60e8b439c3080fe2f76aba51</t>
  </si>
  <si>
    <t>60e8936cf78dba7e3474ef2a</t>
  </si>
  <si>
    <t>60e83a178927ca0a2fe9b471</t>
  </si>
  <si>
    <t>Гель для душа Biore Бодрящий цитрус, 480 мл</t>
  </si>
  <si>
    <t>60e82db6bed21e3d1d0f662e</t>
  </si>
  <si>
    <t>Гель для душа Biore Персиковый соблазн, 480 мл</t>
  </si>
  <si>
    <t>Palmbaby трусики Традиционные L (9-14 кг), 44 шт.</t>
  </si>
  <si>
    <t>60ebc89b83b1f211d0c79e1f</t>
  </si>
  <si>
    <t>Возврат платежа покупателя</t>
  </si>
  <si>
    <t>60ec04b68927ca9361e9b4f7</t>
  </si>
  <si>
    <t>60ec3ac04f5c6e2a3faf45db</t>
  </si>
  <si>
    <t>60ec3c74c3080fc4d16ab9eb</t>
  </si>
  <si>
    <t>Гель для душа Biore Ангельская роза, 480 мл</t>
  </si>
  <si>
    <t>60ec46758927ca0ff3e9b4fb</t>
  </si>
  <si>
    <t>Satisfyer Вибратор силиконовый Yummy Sunshine 22.5 см, желтый</t>
  </si>
  <si>
    <t>60ec48284f5c6e64dbaf45be</t>
  </si>
  <si>
    <t>60ec6564f4c0cb5da010f795</t>
  </si>
  <si>
    <t>60ec785ec3080f7c596ab963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</si>
</sst>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67983.0</v>
      </c>
    </row>
    <row r="4" spans="1:9" s="3" customFormat="1" x14ac:dyDescent="0.2" ht="16.0" customHeight="true">
      <c r="A4" s="3" t="s">
        <v>34</v>
      </c>
      <c r="B4" s="10" t="n">
        <v>125225.0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5.4119114E7</v>
      </c>
      <c r="B8" s="8" t="s">
        <v>51</v>
      </c>
      <c r="C8" s="8" t="n">
        <f>IF(false,"120921202", "120921202")</f>
      </c>
      <c r="D8" s="8" t="s">
        <v>52</v>
      </c>
      <c r="E8" s="8" t="n">
        <v>1.0</v>
      </c>
      <c r="F8" s="8" t="n">
        <v>1571.0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5.4226238E7</v>
      </c>
      <c r="B9" t="s" s="8">
        <v>56</v>
      </c>
      <c r="C9" t="n" s="8">
        <f>IF(false,"005-1254", "005-1254")</f>
      </c>
      <c r="D9" t="s" s="8">
        <v>57</v>
      </c>
      <c r="E9" t="n" s="8">
        <v>1.0</v>
      </c>
      <c r="F9" t="n" s="8">
        <v>554.0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5.4177849E7</v>
      </c>
      <c r="B10" s="8" t="s">
        <v>51</v>
      </c>
      <c r="C10" s="8" t="n">
        <f>IF(false,"120922422", "120922422")</f>
      </c>
      <c r="D10" s="8" t="s">
        <v>59</v>
      </c>
      <c r="E10" s="8" t="n">
        <v>1.0</v>
      </c>
      <c r="F10" s="8" t="n">
        <v>275.0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5.4152769E7</v>
      </c>
      <c r="B11" t="s" s="8">
        <v>51</v>
      </c>
      <c r="C11" t="n" s="8">
        <f>IF(false,"005-1254", "005-1254")</f>
      </c>
      <c r="D11" t="s" s="8">
        <v>57</v>
      </c>
      <c r="E11" t="n" s="8">
        <v>1.0</v>
      </c>
      <c r="F11" t="n" s="8">
        <v>550.0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5.4121915E7</v>
      </c>
      <c r="B12" t="s" s="8">
        <v>51</v>
      </c>
      <c r="C12" t="n" s="8">
        <f>IF(false,"120923117", "120923117")</f>
      </c>
      <c r="D12" t="s" s="8">
        <v>62</v>
      </c>
      <c r="E12" t="n" s="8">
        <v>1.0</v>
      </c>
      <c r="F12" t="n" s="8">
        <v>753.0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5.4136739E7</v>
      </c>
      <c r="B13" s="8" t="s">
        <v>51</v>
      </c>
      <c r="C13" s="8" t="n">
        <f>IF(false,"005-1254", "005-1254")</f>
      </c>
      <c r="D13" s="8" t="s">
        <v>57</v>
      </c>
      <c r="E13" s="8" t="n">
        <v>1.0</v>
      </c>
      <c r="F13" s="8" t="n">
        <v>8.0</v>
      </c>
      <c r="G13" s="8" t="s">
        <v>53</v>
      </c>
      <c r="H13" s="8" t="s">
        <v>54</v>
      </c>
      <c r="I13" s="8" t="s">
        <v>64</v>
      </c>
    </row>
    <row r="14" spans="1:9" x14ac:dyDescent="0.2" ht="16.0" customHeight="true">
      <c r="A14" s="7" t="n">
        <v>5.4192083E7</v>
      </c>
      <c r="B14" s="8" t="s">
        <v>51</v>
      </c>
      <c r="C14" s="8" t="n">
        <f>IF(false,"120922481", "120922481")</f>
      </c>
      <c r="D14" s="8" t="s">
        <v>65</v>
      </c>
      <c r="E14" s="8" t="n">
        <v>2.0</v>
      </c>
      <c r="F14" s="8" t="n">
        <v>656.0</v>
      </c>
      <c r="G14" s="8" t="s">
        <v>53</v>
      </c>
      <c r="H14" s="8" t="s">
        <v>54</v>
      </c>
      <c r="I14" s="8" t="s">
        <v>66</v>
      </c>
    </row>
    <row r="15" ht="16.0" customHeight="true">
      <c r="A15" t="n" s="7">
        <v>5.4109632E7</v>
      </c>
      <c r="B15" t="s" s="8">
        <v>67</v>
      </c>
      <c r="C15" t="n" s="8">
        <f>IF(false,"120921791", "120921791")</f>
      </c>
      <c r="D15" t="s" s="8">
        <v>68</v>
      </c>
      <c r="E15" t="n" s="8">
        <v>2.0</v>
      </c>
      <c r="F15" t="n" s="8">
        <v>2942.0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5.1532076E7</v>
      </c>
      <c r="B16" t="s" s="8">
        <v>70</v>
      </c>
      <c r="C16" t="n" s="8">
        <f>IF(false,"005-1517", "005-1517")</f>
      </c>
      <c r="D16" t="s" s="8">
        <v>71</v>
      </c>
      <c r="E16" t="n" s="8">
        <v>3.0</v>
      </c>
      <c r="F16" s="8" t="n">
        <v>2199.0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5.2792589E7</v>
      </c>
      <c r="B17" s="8" t="s">
        <v>73</v>
      </c>
      <c r="C17" s="8" t="n">
        <f>IF(false,"005-1593", "005-1593")</f>
      </c>
      <c r="D17" s="8" t="s">
        <v>74</v>
      </c>
      <c r="E17" s="8" t="n">
        <v>1.0</v>
      </c>
      <c r="F17" s="8" t="n">
        <v>190.0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5.3892663E7</v>
      </c>
      <c r="B18" t="s" s="8">
        <v>76</v>
      </c>
      <c r="C18" t="n" s="8">
        <f>IF(false,"120922035", "120922035")</f>
      </c>
      <c r="D18" t="s" s="8">
        <v>77</v>
      </c>
      <c r="E18" t="n" s="8">
        <v>1.0</v>
      </c>
      <c r="F18" t="n" s="8">
        <v>939.0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5.3909678E7</v>
      </c>
      <c r="B19" s="8" t="s">
        <v>76</v>
      </c>
      <c r="C19" s="8" t="n">
        <f>IF(false,"120921202", "120921202")</f>
      </c>
      <c r="D19" s="8" t="s">
        <v>52</v>
      </c>
      <c r="E19" s="8" t="n">
        <v>1.0</v>
      </c>
      <c r="F19" s="8" t="n">
        <v>1799.0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5.0607379E7</v>
      </c>
      <c r="B20" s="8" t="s">
        <v>80</v>
      </c>
      <c r="C20" s="8" t="n">
        <f>IF(false,"120921543", "120921543")</f>
      </c>
      <c r="D20" s="8" t="s">
        <v>81</v>
      </c>
      <c r="E20" s="8" t="n">
        <v>1.0</v>
      </c>
      <c r="F20" s="8" t="n">
        <v>899.0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5.2860382E7</v>
      </c>
      <c r="B21" t="s" s="8">
        <v>83</v>
      </c>
      <c r="C21" t="n" s="8">
        <f>IF(false,"120921202", "120921202")</f>
      </c>
      <c r="D21" t="s" s="8">
        <v>52</v>
      </c>
      <c r="E21" t="n" s="8">
        <v>2.0</v>
      </c>
      <c r="F21" t="n" s="8">
        <v>3598.0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5.128198E7</v>
      </c>
      <c r="B22" t="s" s="8">
        <v>85</v>
      </c>
      <c r="C22" t="n" s="8">
        <f>IF(false,"006-580", "006-580")</f>
      </c>
      <c r="D22" t="s" s="8">
        <v>86</v>
      </c>
      <c r="E22" t="n" s="8">
        <v>1.0</v>
      </c>
      <c r="F22" s="8" t="n">
        <v>385.0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5.1494291E7</v>
      </c>
      <c r="B23" s="8" t="s">
        <v>70</v>
      </c>
      <c r="C23" s="8" t="n">
        <f>IF(false,"120923132", "120923132")</f>
      </c>
      <c r="D23" s="8" t="s">
        <v>88</v>
      </c>
      <c r="E23" s="8" t="n">
        <v>1.0</v>
      </c>
      <c r="F23" s="8" t="n">
        <v>4395.0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5.1693632E7</v>
      </c>
      <c r="B24" t="s" s="8">
        <v>90</v>
      </c>
      <c r="C24" t="n" s="8">
        <f>IF(false,"01-003924", "01-003924")</f>
      </c>
      <c r="D24" t="s" s="8">
        <v>91</v>
      </c>
      <c r="E24" t="n" s="8">
        <v>1.0</v>
      </c>
      <c r="F24" t="n" s="8">
        <v>522.0</v>
      </c>
      <c r="G24" t="s" s="8">
        <v>53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5.3908409E7</v>
      </c>
      <c r="B25" t="s" s="8">
        <v>76</v>
      </c>
      <c r="C25" t="n" s="8">
        <f>IF(false,"120922945", "120922945")</f>
      </c>
      <c r="D25" t="s" s="8">
        <v>93</v>
      </c>
      <c r="E25" t="n" s="8">
        <v>1.0</v>
      </c>
      <c r="F25" t="n" s="8">
        <v>1405.0</v>
      </c>
      <c r="G25" t="s" s="8">
        <v>53</v>
      </c>
      <c r="H25" t="s" s="8">
        <v>54</v>
      </c>
      <c r="I25" t="s" s="8">
        <v>94</v>
      </c>
    </row>
    <row r="26" ht="16.0" customHeight="true">
      <c r="A26" t="n" s="7">
        <v>5.4260607E7</v>
      </c>
      <c r="B26" t="s" s="8">
        <v>56</v>
      </c>
      <c r="C26" t="n" s="8">
        <f>IF(false,"002-931", "002-931")</f>
      </c>
      <c r="D26" t="s" s="8">
        <v>95</v>
      </c>
      <c r="E26" t="n" s="8">
        <v>1.0</v>
      </c>
      <c r="F26" t="n" s="8">
        <v>369.0</v>
      </c>
      <c r="G26" t="s" s="8">
        <v>53</v>
      </c>
      <c r="H26" t="s" s="8">
        <v>54</v>
      </c>
      <c r="I26" t="s" s="8">
        <v>96</v>
      </c>
    </row>
    <row r="27" ht="16.0" customHeight="true">
      <c r="A27" t="n" s="7">
        <v>5.4323951E7</v>
      </c>
      <c r="B27" t="s" s="8">
        <v>54</v>
      </c>
      <c r="C27" t="n" s="8">
        <f>IF(false,"120921818", "120921818")</f>
      </c>
      <c r="D27" t="s" s="8">
        <v>97</v>
      </c>
      <c r="E27" t="n" s="8">
        <v>1.0</v>
      </c>
      <c r="F27" t="n" s="8">
        <v>538.0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5.1970968E7</v>
      </c>
      <c r="B28" t="s" s="8">
        <v>99</v>
      </c>
      <c r="C28" t="n" s="8">
        <f>IF(false,"120921902", "120921902")</f>
      </c>
      <c r="D28" t="s" s="8">
        <v>100</v>
      </c>
      <c r="E28" t="n" s="8">
        <v>2.0</v>
      </c>
      <c r="F28" t="n" s="8">
        <v>1136.0</v>
      </c>
      <c r="G28" t="s" s="8">
        <v>53</v>
      </c>
      <c r="H28" t="s" s="8">
        <v>54</v>
      </c>
      <c r="I28" t="s" s="8">
        <v>101</v>
      </c>
    </row>
    <row r="29" spans="1:9" s="1" customFormat="1" x14ac:dyDescent="0.2" ht="16.0" customHeight="true">
      <c r="A29" t="n" s="7">
        <v>5.226132E7</v>
      </c>
      <c r="B29" t="s" s="8">
        <v>102</v>
      </c>
      <c r="C29" t="n" s="8">
        <f>IF(false,"120921712", "120921712")</f>
      </c>
      <c r="D29" t="s" s="8">
        <v>103</v>
      </c>
      <c r="E29" t="n" s="8">
        <v>1.0</v>
      </c>
      <c r="F29" t="n" s="8">
        <v>640.0</v>
      </c>
      <c r="G29" s="8" t="s">
        <v>53</v>
      </c>
      <c r="H29" t="s" s="8">
        <v>54</v>
      </c>
      <c r="I29" s="8" t="s">
        <v>104</v>
      </c>
    </row>
    <row r="30" ht="16.0" customHeight="true">
      <c r="A30" t="n" s="7">
        <v>5.2307598E7</v>
      </c>
      <c r="B30" t="s" s="8">
        <v>105</v>
      </c>
      <c r="C30" t="n" s="8">
        <f>IF(false,"120921202", "120921202")</f>
      </c>
      <c r="D30" t="s" s="8">
        <v>52</v>
      </c>
      <c r="E30" t="n" s="8">
        <v>1.0</v>
      </c>
      <c r="F30" t="n" s="8">
        <v>1799.0</v>
      </c>
      <c r="G30" t="s" s="8">
        <v>53</v>
      </c>
      <c r="H30" t="s" s="8">
        <v>54</v>
      </c>
      <c r="I30" t="s" s="8">
        <v>106</v>
      </c>
    </row>
    <row r="31" ht="16.0" customHeight="true">
      <c r="A31" t="n" s="7">
        <v>5.2310294E7</v>
      </c>
      <c r="B31" t="s" s="8">
        <v>105</v>
      </c>
      <c r="C31" t="n" s="8">
        <f>IF(false,"005-1516", "005-1516")</f>
      </c>
      <c r="D31" t="s" s="8">
        <v>107</v>
      </c>
      <c r="E31" t="n" s="8">
        <v>4.0</v>
      </c>
      <c r="F31" t="n" s="8">
        <v>3796.0</v>
      </c>
      <c r="G31" t="s" s="8">
        <v>53</v>
      </c>
      <c r="H31" t="s" s="8">
        <v>54</v>
      </c>
      <c r="I31" t="s" s="8">
        <v>108</v>
      </c>
    </row>
    <row r="32" ht="16.0" customHeight="true">
      <c r="A32" t="n" s="7">
        <v>5.2579268E7</v>
      </c>
      <c r="B32" t="s" s="8">
        <v>109</v>
      </c>
      <c r="C32" t="n" s="8">
        <f>IF(false,"120921371", "120921371")</f>
      </c>
      <c r="D32" t="s" s="8">
        <v>110</v>
      </c>
      <c r="E32" t="n" s="8">
        <v>1.0</v>
      </c>
      <c r="F32" t="n" s="8">
        <v>714.0</v>
      </c>
      <c r="G32" t="s" s="8">
        <v>53</v>
      </c>
      <c r="H32" t="s" s="8">
        <v>54</v>
      </c>
      <c r="I32" t="s" s="8">
        <v>111</v>
      </c>
    </row>
    <row r="33" ht="16.0" customHeight="true">
      <c r="A33" t="n" s="7">
        <v>5.3548329E7</v>
      </c>
      <c r="B33" t="s" s="8">
        <v>112</v>
      </c>
      <c r="C33" t="n" s="8">
        <f>IF(false,"01-003884", "01-003884")</f>
      </c>
      <c r="D33" t="s" s="8">
        <v>113</v>
      </c>
      <c r="E33" t="n" s="8">
        <v>2.0</v>
      </c>
      <c r="F33" t="n" s="8">
        <v>1638.0</v>
      </c>
      <c r="G33" t="s" s="8">
        <v>53</v>
      </c>
      <c r="H33" t="s" s="8">
        <v>54</v>
      </c>
      <c r="I33" t="s" s="8">
        <v>114</v>
      </c>
    </row>
    <row r="34" ht="16.0" customHeight="true">
      <c r="A34" t="n" s="7">
        <v>5.4217768E7</v>
      </c>
      <c r="B34" t="s" s="8">
        <v>56</v>
      </c>
      <c r="C34" t="n" s="8">
        <f>IF(false,"005-1110", "005-1110")</f>
      </c>
      <c r="D34" t="s" s="8">
        <v>115</v>
      </c>
      <c r="E34" t="n" s="8">
        <v>1.0</v>
      </c>
      <c r="F34" t="n" s="8">
        <v>1189.0</v>
      </c>
      <c r="G34" t="s" s="8">
        <v>53</v>
      </c>
      <c r="H34" t="s" s="8">
        <v>54</v>
      </c>
      <c r="I34" t="s" s="8">
        <v>116</v>
      </c>
    </row>
    <row r="35" ht="16.0" customHeight="true">
      <c r="A35" t="n" s="7">
        <v>5.3910519E7</v>
      </c>
      <c r="B35" t="s" s="8">
        <v>76</v>
      </c>
      <c r="C35" t="n" s="8">
        <f>IF(false,"120921202", "120921202")</f>
      </c>
      <c r="D35" t="s" s="8">
        <v>52</v>
      </c>
      <c r="E35" t="n" s="8">
        <v>1.0</v>
      </c>
      <c r="F35" t="n" s="8">
        <v>1799.0</v>
      </c>
      <c r="G35" t="s" s="8">
        <v>53</v>
      </c>
      <c r="H35" t="s" s="8">
        <v>54</v>
      </c>
      <c r="I35" t="s" s="8">
        <v>117</v>
      </c>
    </row>
    <row r="36" ht="16.0" customHeight="true">
      <c r="A36" t="n" s="7">
        <v>5.3931565E7</v>
      </c>
      <c r="B36" t="s" s="8">
        <v>76</v>
      </c>
      <c r="C36" t="n" s="8">
        <f>IF(false,"120922352", "120922352")</f>
      </c>
      <c r="D36" t="s" s="8">
        <v>118</v>
      </c>
      <c r="E36" t="n" s="8">
        <v>2.0</v>
      </c>
      <c r="F36" t="n" s="8">
        <v>1358.0</v>
      </c>
      <c r="G36" t="s" s="8">
        <v>53</v>
      </c>
      <c r="H36" t="s" s="8">
        <v>54</v>
      </c>
      <c r="I36" t="s" s="8">
        <v>119</v>
      </c>
    </row>
    <row r="37" ht="16.0" customHeight="true">
      <c r="A37" t="n" s="7">
        <v>5.3865756E7</v>
      </c>
      <c r="B37" t="s" s="8">
        <v>120</v>
      </c>
      <c r="C37" t="n" s="8">
        <f>IF(false,"005-1520", "005-1520")</f>
      </c>
      <c r="D37" t="s" s="8">
        <v>121</v>
      </c>
      <c r="E37" t="n" s="8">
        <v>4.0</v>
      </c>
      <c r="F37" t="n" s="8">
        <v>3956.0</v>
      </c>
      <c r="G37" t="s" s="8">
        <v>53</v>
      </c>
      <c r="H37" t="s" s="8">
        <v>54</v>
      </c>
      <c r="I37" t="s" s="8">
        <v>122</v>
      </c>
    </row>
    <row r="38" ht="16.0" customHeight="true">
      <c r="A38" t="n" s="7">
        <v>5.3590565E7</v>
      </c>
      <c r="B38" t="s" s="8">
        <v>112</v>
      </c>
      <c r="C38" t="n" s="8">
        <f>IF(false,"120923138", "120923138")</f>
      </c>
      <c r="D38" t="s" s="8">
        <v>123</v>
      </c>
      <c r="E38" t="n" s="8">
        <v>1.0</v>
      </c>
      <c r="F38" t="n" s="8">
        <v>4599.0</v>
      </c>
      <c r="G38" t="s" s="8">
        <v>53</v>
      </c>
      <c r="H38" t="s" s="8">
        <v>54</v>
      </c>
      <c r="I38" t="s" s="8">
        <v>124</v>
      </c>
    </row>
    <row r="39" ht="16.0" customHeight="true">
      <c r="A39" t="n" s="7">
        <v>5.4000553E7</v>
      </c>
      <c r="B39" t="s" s="8">
        <v>67</v>
      </c>
      <c r="C39" t="n" s="8">
        <f>IF(false,"120922761", "120922761")</f>
      </c>
      <c r="D39" t="s" s="8">
        <v>125</v>
      </c>
      <c r="E39" t="n" s="8">
        <v>1.0</v>
      </c>
      <c r="F39" t="n" s="8">
        <v>2379.0</v>
      </c>
      <c r="G39" t="s" s="8">
        <v>53</v>
      </c>
      <c r="H39" t="s" s="8">
        <v>54</v>
      </c>
      <c r="I39" t="s" s="8">
        <v>126</v>
      </c>
    </row>
    <row r="40" ht="16.0" customHeight="true">
      <c r="A40" t="n" s="7">
        <v>5.4124533E7</v>
      </c>
      <c r="B40" t="s" s="8">
        <v>51</v>
      </c>
      <c r="C40" t="n" s="8">
        <f>IF(false,"005-1246", "005-1246")</f>
      </c>
      <c r="D40" t="s" s="8">
        <v>127</v>
      </c>
      <c r="E40" t="n" s="8">
        <v>1.0</v>
      </c>
      <c r="F40" t="n" s="8">
        <v>259.0</v>
      </c>
      <c r="G40" t="s" s="8">
        <v>53</v>
      </c>
      <c r="H40" t="s" s="8">
        <v>54</v>
      </c>
      <c r="I40" t="s" s="8">
        <v>128</v>
      </c>
    </row>
    <row r="41" ht="16.0" customHeight="true">
      <c r="A41" t="n" s="7">
        <v>5.3544669E7</v>
      </c>
      <c r="B41" t="s" s="8">
        <v>112</v>
      </c>
      <c r="C41" t="n" s="8">
        <f>IF(false,"120921202", "120921202")</f>
      </c>
      <c r="D41" t="s" s="8">
        <v>52</v>
      </c>
      <c r="E41" t="n" s="8">
        <v>1.0</v>
      </c>
      <c r="F41" t="n" s="8">
        <v>1527.0</v>
      </c>
      <c r="G41" t="s" s="8">
        <v>53</v>
      </c>
      <c r="H41" t="s" s="8">
        <v>54</v>
      </c>
      <c r="I41" t="s" s="8">
        <v>129</v>
      </c>
    </row>
    <row r="42" ht="16.0" customHeight="true">
      <c r="A42" t="n" s="7">
        <v>5.3946677E7</v>
      </c>
      <c r="B42" t="s" s="8">
        <v>76</v>
      </c>
      <c r="C42" t="n" s="8">
        <f>IF(false,"000-631", "000-631")</f>
      </c>
      <c r="D42" t="s" s="8">
        <v>130</v>
      </c>
      <c r="E42" t="n" s="8">
        <v>2.0</v>
      </c>
      <c r="F42" t="n" s="8">
        <v>818.0</v>
      </c>
      <c r="G42" t="s" s="8">
        <v>53</v>
      </c>
      <c r="H42" t="s" s="8">
        <v>54</v>
      </c>
      <c r="I42" t="s" s="8">
        <v>131</v>
      </c>
    </row>
    <row r="43" ht="16.0" customHeight="true">
      <c r="A43" t="n" s="7">
        <v>5.40216E7</v>
      </c>
      <c r="B43" t="s" s="8">
        <v>67</v>
      </c>
      <c r="C43" t="n" s="8">
        <f>IF(false,"120921816", "120921816")</f>
      </c>
      <c r="D43" t="s" s="8">
        <v>132</v>
      </c>
      <c r="E43" t="n" s="8">
        <v>1.0</v>
      </c>
      <c r="F43" t="n" s="8">
        <v>555.0</v>
      </c>
      <c r="G43" t="s" s="8">
        <v>53</v>
      </c>
      <c r="H43" t="s" s="8">
        <v>54</v>
      </c>
      <c r="I43" t="s" s="8">
        <v>133</v>
      </c>
    </row>
    <row r="44" ht="16.0" customHeight="true">
      <c r="A44" t="n" s="7">
        <v>5.3873681E7</v>
      </c>
      <c r="B44" t="s" s="8">
        <v>76</v>
      </c>
      <c r="C44" t="n" s="8">
        <f>IF(false,"120922006", "120922006")</f>
      </c>
      <c r="D44" t="s" s="8">
        <v>134</v>
      </c>
      <c r="E44" t="n" s="8">
        <v>1.0</v>
      </c>
      <c r="F44" t="n" s="8">
        <v>390.0</v>
      </c>
      <c r="G44" t="s" s="8">
        <v>53</v>
      </c>
      <c r="H44" t="s" s="8">
        <v>54</v>
      </c>
      <c r="I44" t="s" s="8">
        <v>135</v>
      </c>
    </row>
    <row r="45" ht="16.0" customHeight="true">
      <c r="A45" t="n" s="7">
        <v>5.3371764E7</v>
      </c>
      <c r="B45" t="s" s="8">
        <v>136</v>
      </c>
      <c r="C45" t="n" s="8">
        <f>IF(false,"005-1254", "005-1254")</f>
      </c>
      <c r="D45" t="s" s="8">
        <v>57</v>
      </c>
      <c r="E45" t="n" s="8">
        <v>1.0</v>
      </c>
      <c r="F45" t="n" s="8">
        <v>554.0</v>
      </c>
      <c r="G45" t="s" s="8">
        <v>53</v>
      </c>
      <c r="H45" t="s" s="8">
        <v>54</v>
      </c>
      <c r="I45" t="s" s="8">
        <v>137</v>
      </c>
    </row>
    <row r="46" ht="16.0" customHeight="true">
      <c r="A46" t="n" s="7">
        <v>5.398675E7</v>
      </c>
      <c r="B46" t="s" s="8">
        <v>76</v>
      </c>
      <c r="C46" t="n" s="8">
        <f>IF(false,"120922090", "120922090")</f>
      </c>
      <c r="D46" t="s" s="8">
        <v>138</v>
      </c>
      <c r="E46" t="n" s="8">
        <v>1.0</v>
      </c>
      <c r="F46" t="n" s="8">
        <v>673.0</v>
      </c>
      <c r="G46" t="s" s="8">
        <v>53</v>
      </c>
      <c r="H46" t="s" s="8">
        <v>54</v>
      </c>
      <c r="I46" t="s" s="8">
        <v>139</v>
      </c>
    </row>
    <row r="47" ht="16.0" customHeight="true">
      <c r="A47" t="n" s="7">
        <v>5.4126076E7</v>
      </c>
      <c r="B47" t="s" s="8">
        <v>51</v>
      </c>
      <c r="C47" t="n" s="8">
        <f>IF(false,"120922934", "120922934")</f>
      </c>
      <c r="D47" t="s" s="8">
        <v>140</v>
      </c>
      <c r="E47" t="n" s="8">
        <v>1.0</v>
      </c>
      <c r="F47" t="n" s="8">
        <v>366.0</v>
      </c>
      <c r="G47" t="s" s="8">
        <v>53</v>
      </c>
      <c r="H47" t="s" s="8">
        <v>54</v>
      </c>
      <c r="I47" t="s" s="8">
        <v>141</v>
      </c>
    </row>
    <row r="48" ht="16.0" customHeight="true">
      <c r="A48" t="n" s="7">
        <v>5.4126076E7</v>
      </c>
      <c r="B48" t="s" s="8">
        <v>51</v>
      </c>
      <c r="C48" t="n" s="8">
        <f>IF(false,"120922936", "120922936")</f>
      </c>
      <c r="D48" t="s" s="8">
        <v>142</v>
      </c>
      <c r="E48" t="n" s="8">
        <v>1.0</v>
      </c>
      <c r="F48" t="n" s="8">
        <v>366.0</v>
      </c>
      <c r="G48" t="s" s="8">
        <v>53</v>
      </c>
      <c r="H48" t="s" s="8">
        <v>54</v>
      </c>
      <c r="I48" t="s" s="8">
        <v>141</v>
      </c>
    </row>
    <row r="49" ht="16.0" customHeight="true">
      <c r="A49" t="n" s="7">
        <v>5.3593147E7</v>
      </c>
      <c r="B49" t="s" s="8">
        <v>112</v>
      </c>
      <c r="C49" t="n" s="8">
        <f>IF(false,"005-1255", "005-1255")</f>
      </c>
      <c r="D49" t="s" s="8">
        <v>143</v>
      </c>
      <c r="E49" t="n" s="8">
        <v>1.0</v>
      </c>
      <c r="F49" t="n" s="8">
        <v>508.0</v>
      </c>
      <c r="G49" t="s" s="8">
        <v>53</v>
      </c>
      <c r="H49" t="s" s="8">
        <v>54</v>
      </c>
      <c r="I49" t="s" s="8">
        <v>144</v>
      </c>
    </row>
    <row r="50" ht="16.0" customHeight="true">
      <c r="A50" t="n" s="7">
        <v>5.4047039E7</v>
      </c>
      <c r="B50" t="s" s="8">
        <v>67</v>
      </c>
      <c r="C50" t="n" s="8">
        <f>IF(false,"120921995", "120921995")</f>
      </c>
      <c r="D50" t="s" s="8">
        <v>145</v>
      </c>
      <c r="E50" t="n" s="8">
        <v>4.0</v>
      </c>
      <c r="F50" t="n" s="8">
        <v>4208.0</v>
      </c>
      <c r="G50" t="s" s="8">
        <v>53</v>
      </c>
      <c r="H50" t="s" s="8">
        <v>54</v>
      </c>
      <c r="I50" t="s" s="8">
        <v>146</v>
      </c>
    </row>
    <row r="51" ht="16.0" customHeight="true">
      <c r="A51" t="n" s="7">
        <v>5.398413E7</v>
      </c>
      <c r="B51" t="s" s="8">
        <v>76</v>
      </c>
      <c r="C51" t="n" s="8">
        <f>IF(false,"120921547", "120921547")</f>
      </c>
      <c r="D51" t="s" s="8">
        <v>147</v>
      </c>
      <c r="E51" t="n" s="8">
        <v>1.0</v>
      </c>
      <c r="F51" t="n" s="8">
        <v>622.0</v>
      </c>
      <c r="G51" t="s" s="8">
        <v>53</v>
      </c>
      <c r="H51" t="s" s="8">
        <v>54</v>
      </c>
      <c r="I51" t="s" s="8">
        <v>148</v>
      </c>
    </row>
    <row r="52" ht="16.0" customHeight="true">
      <c r="A52" t="n" s="7">
        <v>5.3741876E7</v>
      </c>
      <c r="B52" t="s" s="8">
        <v>120</v>
      </c>
      <c r="C52" t="n" s="8">
        <f>IF(false,"120922396", "120922396")</f>
      </c>
      <c r="D52" t="s" s="8">
        <v>149</v>
      </c>
      <c r="E52" t="n" s="8">
        <v>1.0</v>
      </c>
      <c r="F52" t="n" s="8">
        <v>282.0</v>
      </c>
      <c r="G52" t="s" s="8">
        <v>53</v>
      </c>
      <c r="H52" t="s" s="8">
        <v>54</v>
      </c>
      <c r="I52" t="s" s="8">
        <v>150</v>
      </c>
    </row>
    <row r="53" ht="16.0" customHeight="true">
      <c r="A53" t="n" s="7">
        <v>5.3762638E7</v>
      </c>
      <c r="B53" t="s" s="8">
        <v>120</v>
      </c>
      <c r="C53" t="n" s="8">
        <f>IF(false,"120921944", "120921944")</f>
      </c>
      <c r="D53" t="s" s="8">
        <v>151</v>
      </c>
      <c r="E53" t="n" s="8">
        <v>1.0</v>
      </c>
      <c r="F53" t="n" s="8">
        <v>1243.0</v>
      </c>
      <c r="G53" t="s" s="8">
        <v>53</v>
      </c>
      <c r="H53" t="s" s="8">
        <v>54</v>
      </c>
      <c r="I53" t="s" s="8">
        <v>152</v>
      </c>
    </row>
    <row r="54" ht="16.0" customHeight="true">
      <c r="A54" t="n" s="7">
        <v>5.3934006E7</v>
      </c>
      <c r="B54" t="s" s="8">
        <v>76</v>
      </c>
      <c r="C54" t="n" s="8">
        <f>IF(false,"002-931", "002-931")</f>
      </c>
      <c r="D54" t="s" s="8">
        <v>95</v>
      </c>
      <c r="E54" t="n" s="8">
        <v>1.0</v>
      </c>
      <c r="F54" t="n" s="8">
        <v>490.0</v>
      </c>
      <c r="G54" t="s" s="8">
        <v>53</v>
      </c>
      <c r="H54" t="s" s="8">
        <v>54</v>
      </c>
      <c r="I54" t="s" s="8">
        <v>153</v>
      </c>
    </row>
    <row r="55" ht="16.0" customHeight="true">
      <c r="A55" t="n" s="7">
        <v>5.3967232E7</v>
      </c>
      <c r="B55" t="s" s="8">
        <v>76</v>
      </c>
      <c r="C55" t="n" s="8">
        <f>IF(false,"2152400405", "2152400405")</f>
      </c>
      <c r="D55" t="s" s="8">
        <v>154</v>
      </c>
      <c r="E55" t="n" s="8">
        <v>1.0</v>
      </c>
      <c r="F55" t="n" s="8">
        <v>315.0</v>
      </c>
      <c r="G55" t="s" s="8">
        <v>53</v>
      </c>
      <c r="H55" t="s" s="8">
        <v>54</v>
      </c>
      <c r="I55" t="s" s="8">
        <v>155</v>
      </c>
    </row>
    <row r="56" ht="16.0" customHeight="true">
      <c r="A56" t="n" s="7">
        <v>5.390484E7</v>
      </c>
      <c r="B56" t="s" s="8">
        <v>76</v>
      </c>
      <c r="C56" t="n" s="8">
        <f>IF(false,"005-1380", "005-1380")</f>
      </c>
      <c r="D56" t="s" s="8">
        <v>156</v>
      </c>
      <c r="E56" t="n" s="8">
        <v>4.0</v>
      </c>
      <c r="F56" t="n" s="8">
        <v>2172.0</v>
      </c>
      <c r="G56" t="s" s="8">
        <v>53</v>
      </c>
      <c r="H56" t="s" s="8">
        <v>54</v>
      </c>
      <c r="I56" t="s" s="8">
        <v>157</v>
      </c>
    </row>
    <row r="57" ht="16.0" customHeight="true">
      <c r="A57" t="n" s="7">
        <v>5.361957E7</v>
      </c>
      <c r="B57" t="s" s="8">
        <v>158</v>
      </c>
      <c r="C57" t="n" s="8">
        <f>IF(false,"005-1181", "005-1181")</f>
      </c>
      <c r="D57" t="s" s="8">
        <v>159</v>
      </c>
      <c r="E57" t="n" s="8">
        <v>1.0</v>
      </c>
      <c r="F57" t="n" s="8">
        <v>799.0</v>
      </c>
      <c r="G57" t="s" s="8">
        <v>53</v>
      </c>
      <c r="H57" t="s" s="8">
        <v>54</v>
      </c>
      <c r="I57" t="s" s="8">
        <v>160</v>
      </c>
    </row>
    <row r="58" ht="16.0" customHeight="true">
      <c r="A58" t="n" s="7">
        <v>5.3986095E7</v>
      </c>
      <c r="B58" t="s" s="8">
        <v>76</v>
      </c>
      <c r="C58" t="n" s="8">
        <f>IF(false,"005-1181", "005-1181")</f>
      </c>
      <c r="D58" t="s" s="8">
        <v>159</v>
      </c>
      <c r="E58" t="n" s="8">
        <v>1.0</v>
      </c>
      <c r="F58" t="n" s="8">
        <v>1050.0</v>
      </c>
      <c r="G58" t="s" s="8">
        <v>53</v>
      </c>
      <c r="H58" t="s" s="8">
        <v>54</v>
      </c>
      <c r="I58" t="s" s="8">
        <v>161</v>
      </c>
    </row>
    <row r="59" ht="16.0" customHeight="true">
      <c r="A59" t="n" s="7">
        <v>5.3200571E7</v>
      </c>
      <c r="B59" t="s" s="8">
        <v>162</v>
      </c>
      <c r="C59" t="n" s="8">
        <f>IF(false,"120922769", "120922769")</f>
      </c>
      <c r="D59" t="s" s="8">
        <v>163</v>
      </c>
      <c r="E59" t="n" s="8">
        <v>1.0</v>
      </c>
      <c r="F59" t="n" s="8">
        <v>699.0</v>
      </c>
      <c r="G59" t="s" s="8">
        <v>53</v>
      </c>
      <c r="H59" t="s" s="8">
        <v>54</v>
      </c>
      <c r="I59" t="s" s="8">
        <v>164</v>
      </c>
    </row>
    <row r="60" ht="16.0" customHeight="true">
      <c r="A60" t="n" s="7">
        <v>5.348833E7</v>
      </c>
      <c r="B60" t="s" s="8">
        <v>112</v>
      </c>
      <c r="C60" t="n" s="8">
        <f>IF(false,"005-1560", "005-1560")</f>
      </c>
      <c r="D60" t="s" s="8">
        <v>165</v>
      </c>
      <c r="E60" t="n" s="8">
        <v>1.0</v>
      </c>
      <c r="F60" t="n" s="8">
        <v>769.0</v>
      </c>
      <c r="G60" t="s" s="8">
        <v>53</v>
      </c>
      <c r="H60" t="s" s="8">
        <v>54</v>
      </c>
      <c r="I60" t="s" s="8">
        <v>166</v>
      </c>
    </row>
    <row r="61" ht="16.0" customHeight="true">
      <c r="A61" t="n" s="7">
        <v>5.3317856E7</v>
      </c>
      <c r="B61" t="s" s="8">
        <v>167</v>
      </c>
      <c r="C61" t="n" s="8">
        <f>IF(false,"120922392", "120922392")</f>
      </c>
      <c r="D61" t="s" s="8">
        <v>168</v>
      </c>
      <c r="E61" t="n" s="8">
        <v>1.0</v>
      </c>
      <c r="F61" t="n" s="8">
        <v>272.0</v>
      </c>
      <c r="G61" t="s" s="8">
        <v>53</v>
      </c>
      <c r="H61" t="s" s="8">
        <v>54</v>
      </c>
      <c r="I61" t="s" s="8">
        <v>169</v>
      </c>
    </row>
    <row r="62" ht="16.0" customHeight="true">
      <c r="A62" t="n" s="7">
        <v>5.3793538E7</v>
      </c>
      <c r="B62" t="s" s="8">
        <v>120</v>
      </c>
      <c r="C62" t="n" s="8">
        <f>IF(false,"120923128", "120923128")</f>
      </c>
      <c r="D62" t="s" s="8">
        <v>170</v>
      </c>
      <c r="E62" t="n" s="8">
        <v>1.0</v>
      </c>
      <c r="F62" t="n" s="8">
        <v>4029.0</v>
      </c>
      <c r="G62" t="s" s="8">
        <v>53</v>
      </c>
      <c r="H62" t="s" s="8">
        <v>54</v>
      </c>
      <c r="I62" t="s" s="8">
        <v>171</v>
      </c>
    </row>
    <row r="63" ht="16.0" customHeight="true">
      <c r="A63" t="n" s="7">
        <v>5.416515E7</v>
      </c>
      <c r="B63" t="s" s="8">
        <v>51</v>
      </c>
      <c r="C63" t="n" s="8">
        <f>IF(false,"120921900", "120921900")</f>
      </c>
      <c r="D63" t="s" s="8">
        <v>172</v>
      </c>
      <c r="E63" t="n" s="8">
        <v>3.0</v>
      </c>
      <c r="F63" t="n" s="8">
        <v>2907.0</v>
      </c>
      <c r="G63" t="s" s="8">
        <v>53</v>
      </c>
      <c r="H63" t="s" s="8">
        <v>54</v>
      </c>
      <c r="I63" t="s" s="8">
        <v>173</v>
      </c>
    </row>
    <row r="64" ht="16.0" customHeight="true">
      <c r="A64" t="n" s="7">
        <v>5.3815606E7</v>
      </c>
      <c r="B64" t="s" s="8">
        <v>120</v>
      </c>
      <c r="C64" t="n" s="8">
        <f>IF(false,"120921934", "120921934")</f>
      </c>
      <c r="D64" t="s" s="8">
        <v>174</v>
      </c>
      <c r="E64" t="n" s="8">
        <v>2.0</v>
      </c>
      <c r="F64" t="n" s="8">
        <v>898.0</v>
      </c>
      <c r="G64" t="s" s="8">
        <v>53</v>
      </c>
      <c r="H64" t="s" s="8">
        <v>54</v>
      </c>
      <c r="I64" t="s" s="8">
        <v>175</v>
      </c>
    </row>
    <row r="65" ht="16.0" customHeight="true">
      <c r="A65" t="n" s="7">
        <v>5.3662304E7</v>
      </c>
      <c r="B65" t="s" s="8">
        <v>158</v>
      </c>
      <c r="C65" t="n" s="8">
        <f>IF(false,"120923178", "120923178")</f>
      </c>
      <c r="D65" t="s" s="8">
        <v>176</v>
      </c>
      <c r="E65" t="n" s="8">
        <v>1.0</v>
      </c>
      <c r="F65" t="n" s="8">
        <v>2619.0</v>
      </c>
      <c r="G65" t="s" s="8">
        <v>53</v>
      </c>
      <c r="H65" t="s" s="8">
        <v>54</v>
      </c>
      <c r="I65" t="s" s="8">
        <v>177</v>
      </c>
    </row>
    <row r="66" ht="16.0" customHeight="true">
      <c r="A66" t="n" s="7">
        <v>5.4007621E7</v>
      </c>
      <c r="B66" t="s" s="8">
        <v>67</v>
      </c>
      <c r="C66" t="n" s="8">
        <f>IF(false,"120921428", "120921428")</f>
      </c>
      <c r="D66" t="s" s="8">
        <v>178</v>
      </c>
      <c r="E66" t="n" s="8">
        <v>3.0</v>
      </c>
      <c r="F66" t="n" s="8">
        <v>1755.0</v>
      </c>
      <c r="G66" t="s" s="8">
        <v>53</v>
      </c>
      <c r="H66" t="s" s="8">
        <v>54</v>
      </c>
      <c r="I66" t="s" s="8">
        <v>179</v>
      </c>
    </row>
    <row r="67" ht="16.0" customHeight="true">
      <c r="A67" t="n" s="7">
        <v>5.366594E7</v>
      </c>
      <c r="B67" t="s" s="8">
        <v>158</v>
      </c>
      <c r="C67" t="n" s="8">
        <f>IF(false,"120923128", "120923128")</f>
      </c>
      <c r="D67" t="s" s="8">
        <v>170</v>
      </c>
      <c r="E67" t="n" s="8">
        <v>1.0</v>
      </c>
      <c r="F67" t="n" s="8">
        <v>4029.0</v>
      </c>
      <c r="G67" t="s" s="8">
        <v>53</v>
      </c>
      <c r="H67" t="s" s="8">
        <v>54</v>
      </c>
      <c r="I67" t="s" s="8">
        <v>180</v>
      </c>
    </row>
    <row r="68" ht="16.0" customHeight="true">
      <c r="A68" t="n" s="7">
        <v>5.3554221E7</v>
      </c>
      <c r="B68" t="s" s="8">
        <v>112</v>
      </c>
      <c r="C68" t="n" s="8">
        <f>IF(false,"01-003925", "01-003925")</f>
      </c>
      <c r="D68" t="s" s="8">
        <v>181</v>
      </c>
      <c r="E68" t="n" s="8">
        <v>2.0</v>
      </c>
      <c r="F68" t="n" s="8">
        <v>638.0</v>
      </c>
      <c r="G68" t="s" s="8">
        <v>53</v>
      </c>
      <c r="H68" t="s" s="8">
        <v>54</v>
      </c>
      <c r="I68" t="s" s="8">
        <v>182</v>
      </c>
    </row>
    <row r="69" ht="16.0" customHeight="true">
      <c r="A69" t="n" s="7">
        <v>5.4031022E7</v>
      </c>
      <c r="B69" t="s" s="8">
        <v>67</v>
      </c>
      <c r="C69" t="n" s="8">
        <f>IF(false,"120923136", "120923136")</f>
      </c>
      <c r="D69" t="s" s="8">
        <v>183</v>
      </c>
      <c r="E69" t="n" s="8">
        <v>1.0</v>
      </c>
      <c r="F69" t="n" s="8">
        <v>3099.0</v>
      </c>
      <c r="G69" t="s" s="8">
        <v>53</v>
      </c>
      <c r="H69" t="s" s="8">
        <v>54</v>
      </c>
      <c r="I69" t="s" s="8">
        <v>184</v>
      </c>
    </row>
    <row r="70" ht="16.0" customHeight="true">
      <c r="A70" t="n" s="7">
        <v>5.3903205E7</v>
      </c>
      <c r="B70" t="s" s="8">
        <v>76</v>
      </c>
      <c r="C70" t="n" s="8">
        <f>IF(false,"120922005", "120922005")</f>
      </c>
      <c r="D70" t="s" s="8">
        <v>185</v>
      </c>
      <c r="E70" t="n" s="8">
        <v>1.0</v>
      </c>
      <c r="F70" t="n" s="8">
        <v>1257.0</v>
      </c>
      <c r="G70" t="s" s="8">
        <v>53</v>
      </c>
      <c r="H70" t="s" s="8">
        <v>54</v>
      </c>
      <c r="I70" t="s" s="8">
        <v>186</v>
      </c>
    </row>
    <row r="71" ht="16.0" customHeight="true">
      <c r="A71" t="n" s="7">
        <v>5.3307938E7</v>
      </c>
      <c r="B71" t="s" s="8">
        <v>167</v>
      </c>
      <c r="C71" t="n" s="8">
        <f>IF(false,"005-1273", "005-1273")</f>
      </c>
      <c r="D71" t="s" s="8">
        <v>187</v>
      </c>
      <c r="E71" t="n" s="8">
        <v>1.0</v>
      </c>
      <c r="F71" t="n" s="8">
        <v>639.0</v>
      </c>
      <c r="G71" t="s" s="8">
        <v>53</v>
      </c>
      <c r="H71" t="s" s="8">
        <v>54</v>
      </c>
      <c r="I71" t="s" s="8">
        <v>188</v>
      </c>
    </row>
    <row r="72" ht="16.0" customHeight="true">
      <c r="A72" t="n" s="7">
        <v>5.4158418E7</v>
      </c>
      <c r="B72" t="s" s="8">
        <v>51</v>
      </c>
      <c r="C72" t="n" s="8">
        <f>IF(false,"120922391", "120922391")</f>
      </c>
      <c r="D72" t="s" s="8">
        <v>189</v>
      </c>
      <c r="E72" t="n" s="8">
        <v>1.0</v>
      </c>
      <c r="F72" t="n" s="8">
        <v>233.0</v>
      </c>
      <c r="G72" t="s" s="8">
        <v>53</v>
      </c>
      <c r="H72" t="s" s="8">
        <v>50</v>
      </c>
      <c r="I72" t="s" s="8">
        <v>190</v>
      </c>
    </row>
    <row r="73" ht="16.0" customHeight="true">
      <c r="A73" t="n" s="7">
        <v>5.3860616E7</v>
      </c>
      <c r="B73" t="s" s="8">
        <v>120</v>
      </c>
      <c r="C73" t="n" s="8">
        <f>IF(false,"120922392", "120922392")</f>
      </c>
      <c r="D73" t="s" s="8">
        <v>168</v>
      </c>
      <c r="E73" t="n" s="8">
        <v>1.0</v>
      </c>
      <c r="F73" t="n" s="8">
        <v>195.0</v>
      </c>
      <c r="G73" t="s" s="8">
        <v>53</v>
      </c>
      <c r="H73" t="s" s="8">
        <v>50</v>
      </c>
      <c r="I73" t="s" s="8">
        <v>191</v>
      </c>
    </row>
    <row r="74" ht="16.0" customHeight="true">
      <c r="A74" t="n" s="7">
        <v>5.3988823E7</v>
      </c>
      <c r="B74" t="s" s="8">
        <v>67</v>
      </c>
      <c r="C74" t="n" s="8">
        <f>IF(false,"120921202", "120921202")</f>
      </c>
      <c r="D74" t="s" s="8">
        <v>52</v>
      </c>
      <c r="E74" t="n" s="8">
        <v>1.0</v>
      </c>
      <c r="F74" t="n" s="8">
        <v>1799.0</v>
      </c>
      <c r="G74" t="s" s="8">
        <v>53</v>
      </c>
      <c r="H74" t="s" s="8">
        <v>50</v>
      </c>
      <c r="I74" t="s" s="8">
        <v>192</v>
      </c>
    </row>
    <row r="75" ht="16.0" customHeight="true">
      <c r="A75" t="n" s="7">
        <v>5.4017856E7</v>
      </c>
      <c r="B75" t="s" s="8">
        <v>67</v>
      </c>
      <c r="C75" t="n" s="8">
        <f>IF(false,"120922389", "120922389")</f>
      </c>
      <c r="D75" t="s" s="8">
        <v>193</v>
      </c>
      <c r="E75" t="n" s="8">
        <v>1.0</v>
      </c>
      <c r="F75" t="n" s="8">
        <v>261.0</v>
      </c>
      <c r="G75" t="s" s="8">
        <v>53</v>
      </c>
      <c r="H75" t="s" s="8">
        <v>50</v>
      </c>
      <c r="I75" t="s" s="8">
        <v>194</v>
      </c>
    </row>
    <row r="76" ht="16.0" customHeight="true">
      <c r="A76" t="n" s="7">
        <v>5.4057133E7</v>
      </c>
      <c r="B76" t="s" s="8">
        <v>67</v>
      </c>
      <c r="C76" t="n" s="8">
        <f>IF(false,"120921374", "120921374")</f>
      </c>
      <c r="D76" t="s" s="8">
        <v>195</v>
      </c>
      <c r="E76" t="n" s="8">
        <v>1.0</v>
      </c>
      <c r="F76" t="n" s="8">
        <v>873.0</v>
      </c>
      <c r="G76" t="s" s="8">
        <v>53</v>
      </c>
      <c r="H76" t="s" s="8">
        <v>50</v>
      </c>
      <c r="I76" t="s" s="8">
        <v>196</v>
      </c>
    </row>
    <row r="77" ht="16.0" customHeight="true">
      <c r="A77" t="n" s="7">
        <v>5.4393267E7</v>
      </c>
      <c r="B77" t="s" s="8">
        <v>54</v>
      </c>
      <c r="C77" t="n" s="8">
        <f>IF(false,"000-631", "000-631")</f>
      </c>
      <c r="D77" t="s" s="8">
        <v>130</v>
      </c>
      <c r="E77" t="n" s="8">
        <v>1.0</v>
      </c>
      <c r="F77" t="n" s="8">
        <v>487.0</v>
      </c>
      <c r="G77" t="s" s="8">
        <v>53</v>
      </c>
      <c r="H77" t="s" s="8">
        <v>50</v>
      </c>
      <c r="I77" t="s" s="8">
        <v>197</v>
      </c>
    </row>
    <row r="78" ht="16.0" customHeight="true">
      <c r="A78" t="n" s="7">
        <v>5.4051489E7</v>
      </c>
      <c r="B78" t="s" s="8">
        <v>67</v>
      </c>
      <c r="C78" t="n" s="8">
        <f>IF(false,"003-318", "003-318")</f>
      </c>
      <c r="D78" t="s" s="8">
        <v>198</v>
      </c>
      <c r="E78" t="n" s="8">
        <v>1.0</v>
      </c>
      <c r="F78" t="n" s="8">
        <v>1249.0</v>
      </c>
      <c r="G78" t="s" s="8">
        <v>53</v>
      </c>
      <c r="H78" t="s" s="8">
        <v>50</v>
      </c>
      <c r="I78" t="s" s="8">
        <v>199</v>
      </c>
    </row>
    <row r="79" ht="16.0" customHeight="true">
      <c r="A79" t="n" s="7">
        <v>5.4090337E7</v>
      </c>
      <c r="B79" t="s" s="8">
        <v>67</v>
      </c>
      <c r="C79" t="n" s="8">
        <f>IF(false,"002-101", "002-101")</f>
      </c>
      <c r="D79" t="s" s="8">
        <v>200</v>
      </c>
      <c r="E79" t="n" s="8">
        <v>1.0</v>
      </c>
      <c r="F79" t="n" s="8">
        <v>1375.0</v>
      </c>
      <c r="G79" t="s" s="8">
        <v>53</v>
      </c>
      <c r="H79" t="s" s="8">
        <v>50</v>
      </c>
      <c r="I79" t="s" s="8">
        <v>201</v>
      </c>
    </row>
    <row r="80" ht="16.0" customHeight="true">
      <c r="A80" t="n" s="7">
        <v>5.4382542E7</v>
      </c>
      <c r="B80" t="s" s="8">
        <v>54</v>
      </c>
      <c r="C80" t="n" s="8">
        <f>IF(false,"002-931", "002-931")</f>
      </c>
      <c r="D80" t="s" s="8">
        <v>95</v>
      </c>
      <c r="E80" t="n" s="8">
        <v>1.0</v>
      </c>
      <c r="F80" t="n" s="8">
        <v>444.0</v>
      </c>
      <c r="G80" t="s" s="8">
        <v>53</v>
      </c>
      <c r="H80" t="s" s="8">
        <v>50</v>
      </c>
      <c r="I80" t="s" s="8">
        <v>202</v>
      </c>
    </row>
    <row r="81" ht="16.0" customHeight="true">
      <c r="A81" t="n" s="7">
        <v>5.4432742E7</v>
      </c>
      <c r="B81" t="s" s="8">
        <v>54</v>
      </c>
      <c r="C81" t="n" s="8">
        <f>IF(false,"005-1250", "005-1250")</f>
      </c>
      <c r="D81" t="s" s="8">
        <v>203</v>
      </c>
      <c r="E81" t="n" s="8">
        <v>4.0</v>
      </c>
      <c r="F81" t="n" s="8">
        <v>4864.0</v>
      </c>
      <c r="G81" t="s" s="8">
        <v>53</v>
      </c>
      <c r="H81" t="s" s="8">
        <v>50</v>
      </c>
      <c r="I81" t="s" s="8">
        <v>204</v>
      </c>
    </row>
    <row r="82" ht="16.0" customHeight="true">
      <c r="A82" t="n" s="7">
        <v>5.4404343E7</v>
      </c>
      <c r="B82" t="s" s="8">
        <v>54</v>
      </c>
      <c r="C82" t="n" s="8">
        <f>IF(false,"005-1108", "005-1108")</f>
      </c>
      <c r="D82" t="s" s="8">
        <v>205</v>
      </c>
      <c r="E82" t="n" s="8">
        <v>1.0</v>
      </c>
      <c r="F82" t="n" s="8">
        <v>654.0</v>
      </c>
      <c r="G82" t="s" s="8">
        <v>53</v>
      </c>
      <c r="H82" t="s" s="8">
        <v>50</v>
      </c>
      <c r="I82" t="s" s="8">
        <v>206</v>
      </c>
    </row>
    <row r="83" ht="16.0" customHeight="true">
      <c r="A83" t="n" s="7">
        <v>5.4335934E7</v>
      </c>
      <c r="B83" t="s" s="8">
        <v>54</v>
      </c>
      <c r="C83" t="n" s="8">
        <f>IF(false,"120921202", "120921202")</f>
      </c>
      <c r="D83" t="s" s="8">
        <v>52</v>
      </c>
      <c r="E83" t="n" s="8">
        <v>2.0</v>
      </c>
      <c r="F83" t="n" s="8">
        <v>3698.0</v>
      </c>
      <c r="G83" t="s" s="8">
        <v>53</v>
      </c>
      <c r="H83" t="s" s="8">
        <v>50</v>
      </c>
      <c r="I83" t="s" s="8">
        <v>207</v>
      </c>
    </row>
    <row r="84" ht="16.0" customHeight="true">
      <c r="A84" t="n" s="7">
        <v>5.4274694E7</v>
      </c>
      <c r="B84" t="s" s="8">
        <v>56</v>
      </c>
      <c r="C84" t="n" s="8">
        <f>IF(false,"000-631", "000-631")</f>
      </c>
      <c r="D84" t="s" s="8">
        <v>130</v>
      </c>
      <c r="E84" t="n" s="8">
        <v>1.0</v>
      </c>
      <c r="F84" t="n" s="8">
        <v>479.0</v>
      </c>
      <c r="G84" t="s" s="8">
        <v>53</v>
      </c>
      <c r="H84" t="s" s="8">
        <v>50</v>
      </c>
      <c r="I84" t="s" s="8">
        <v>208</v>
      </c>
    </row>
    <row r="85" ht="16.0" customHeight="true">
      <c r="A85" t="n" s="7">
        <v>5.4119011E7</v>
      </c>
      <c r="B85" t="s" s="8">
        <v>51</v>
      </c>
      <c r="C85" t="n" s="8">
        <f>IF(false,"120921945", "120921945")</f>
      </c>
      <c r="D85" t="s" s="8">
        <v>209</v>
      </c>
      <c r="E85" t="n" s="8">
        <v>1.0</v>
      </c>
      <c r="F85" t="n" s="8">
        <v>621.0</v>
      </c>
      <c r="G85" t="s" s="8">
        <v>53</v>
      </c>
      <c r="H85" t="s" s="8">
        <v>50</v>
      </c>
      <c r="I85" t="s" s="8">
        <v>210</v>
      </c>
    </row>
    <row r="86" ht="16.0" customHeight="true">
      <c r="A86" t="n" s="7">
        <v>5.4095203E7</v>
      </c>
      <c r="B86" t="s" s="8">
        <v>67</v>
      </c>
      <c r="C86" t="n" s="8">
        <f>IF(false,"120922389", "120922389")</f>
      </c>
      <c r="D86" t="s" s="8">
        <v>193</v>
      </c>
      <c r="E86" t="n" s="8">
        <v>1.0</v>
      </c>
      <c r="F86" t="n" s="8">
        <v>261.0</v>
      </c>
      <c r="G86" t="s" s="8">
        <v>53</v>
      </c>
      <c r="H86" t="s" s="8">
        <v>50</v>
      </c>
      <c r="I86" t="s" s="8">
        <v>211</v>
      </c>
    </row>
    <row r="87" ht="16.0" customHeight="true">
      <c r="A87" t="n" s="7">
        <v>5.4269286E7</v>
      </c>
      <c r="B87" t="s" s="8">
        <v>56</v>
      </c>
      <c r="C87" t="n" s="8">
        <f>IF(false,"005-1127", "005-1127")</f>
      </c>
      <c r="D87" t="s" s="8">
        <v>212</v>
      </c>
      <c r="E87" t="n" s="8">
        <v>1.0</v>
      </c>
      <c r="F87" t="n" s="8">
        <v>730.0</v>
      </c>
      <c r="G87" t="s" s="8">
        <v>53</v>
      </c>
      <c r="H87" t="s" s="8">
        <v>50</v>
      </c>
      <c r="I87" t="s" s="8">
        <v>213</v>
      </c>
    </row>
    <row r="88" ht="16.0" customHeight="true">
      <c r="A88" t="n" s="7">
        <v>5.4080718E7</v>
      </c>
      <c r="B88" t="s" s="8">
        <v>67</v>
      </c>
      <c r="C88" t="n" s="8">
        <f>IF(false,"120921853", "120921853")</f>
      </c>
      <c r="D88" t="s" s="8">
        <v>214</v>
      </c>
      <c r="E88" t="n" s="8">
        <v>5.0</v>
      </c>
      <c r="F88" t="n" s="8">
        <v>3495.0</v>
      </c>
      <c r="G88" t="s" s="8">
        <v>53</v>
      </c>
      <c r="H88" t="s" s="8">
        <v>50</v>
      </c>
      <c r="I88" t="s" s="8">
        <v>215</v>
      </c>
    </row>
    <row r="89" ht="16.0" customHeight="true">
      <c r="A89" t="n" s="7">
        <v>5.4072889E7</v>
      </c>
      <c r="B89" t="s" s="8">
        <v>67</v>
      </c>
      <c r="C89" t="n" s="8">
        <f>IF(false,"120921853", "120921853")</f>
      </c>
      <c r="D89" t="s" s="8">
        <v>214</v>
      </c>
      <c r="E89" t="n" s="8">
        <v>1.0</v>
      </c>
      <c r="F89" t="n" s="8">
        <v>699.0</v>
      </c>
      <c r="G89" t="s" s="8">
        <v>53</v>
      </c>
      <c r="H89" t="s" s="8">
        <v>50</v>
      </c>
      <c r="I89" t="s" s="8">
        <v>216</v>
      </c>
    </row>
    <row r="90" ht="16.0" customHeight="true">
      <c r="A90" t="n" s="7">
        <v>5.4037838E7</v>
      </c>
      <c r="B90" t="s" s="8">
        <v>67</v>
      </c>
      <c r="C90" t="n" s="8">
        <f>IF(false,"005-1181", "005-1181")</f>
      </c>
      <c r="D90" t="s" s="8">
        <v>159</v>
      </c>
      <c r="E90" t="n" s="8">
        <v>1.0</v>
      </c>
      <c r="F90" t="n" s="8">
        <v>799.0</v>
      </c>
      <c r="G90" t="s" s="8">
        <v>53</v>
      </c>
      <c r="H90" t="s" s="8">
        <v>50</v>
      </c>
      <c r="I90" t="s" s="8">
        <v>217</v>
      </c>
    </row>
    <row r="91" ht="16.0" customHeight="true">
      <c r="A91" t="n" s="7">
        <v>5.4057595E7</v>
      </c>
      <c r="B91" t="s" s="8">
        <v>67</v>
      </c>
      <c r="C91" t="n" s="8">
        <f>IF(false,"120922954", "120922954")</f>
      </c>
      <c r="D91" t="s" s="8">
        <v>218</v>
      </c>
      <c r="E91" t="n" s="8">
        <v>1.0</v>
      </c>
      <c r="F91" t="n" s="8">
        <v>835.0</v>
      </c>
      <c r="G91" t="s" s="8">
        <v>53</v>
      </c>
      <c r="H91" t="s" s="8">
        <v>50</v>
      </c>
      <c r="I91" t="s" s="8">
        <v>219</v>
      </c>
    </row>
    <row r="92" ht="16.0" customHeight="true">
      <c r="A92" t="n" s="7">
        <v>5.3991158E7</v>
      </c>
      <c r="B92" t="s" s="8">
        <v>67</v>
      </c>
      <c r="C92" t="n" s="8">
        <f>IF(false,"120921202", "120921202")</f>
      </c>
      <c r="D92" t="s" s="8">
        <v>52</v>
      </c>
      <c r="E92" t="n" s="8">
        <v>1.0</v>
      </c>
      <c r="F92" t="n" s="8">
        <v>1799.0</v>
      </c>
      <c r="G92" t="s" s="8">
        <v>53</v>
      </c>
      <c r="H92" t="s" s="8">
        <v>50</v>
      </c>
      <c r="I92" t="s" s="8">
        <v>220</v>
      </c>
    </row>
    <row r="93" ht="16.0" customHeight="true">
      <c r="A93" t="n" s="7">
        <v>5.4462872E7</v>
      </c>
      <c r="B93" t="s" s="8">
        <v>54</v>
      </c>
      <c r="C93" t="n" s="8">
        <f>IF(false,"005-1250", "005-1250")</f>
      </c>
      <c r="D93" t="s" s="8">
        <v>203</v>
      </c>
      <c r="E93" t="n" s="8">
        <v>2.0</v>
      </c>
      <c r="F93" t="n" s="8">
        <v>1819.0</v>
      </c>
      <c r="G93" t="s" s="8">
        <v>53</v>
      </c>
      <c r="H93" t="s" s="8">
        <v>50</v>
      </c>
      <c r="I93" t="s" s="8">
        <v>221</v>
      </c>
    </row>
    <row r="94" ht="16.0" customHeight="true">
      <c r="A94" t="n" s="7">
        <v>5.4290983E7</v>
      </c>
      <c r="B94" t="s" s="8">
        <v>56</v>
      </c>
      <c r="C94" t="n" s="8">
        <f>IF(false,"005-1254", "005-1254")</f>
      </c>
      <c r="D94" t="s" s="8">
        <v>57</v>
      </c>
      <c r="E94" t="n" s="8">
        <v>1.0</v>
      </c>
      <c r="F94" t="n" s="8">
        <v>406.0</v>
      </c>
      <c r="G94" t="s" s="8">
        <v>53</v>
      </c>
      <c r="H94" t="s" s="8">
        <v>50</v>
      </c>
      <c r="I94" t="s" s="8">
        <v>222</v>
      </c>
    </row>
    <row r="95" ht="16.0" customHeight="true">
      <c r="A95" t="n" s="7">
        <v>5.4271937E7</v>
      </c>
      <c r="B95" t="s" s="8">
        <v>56</v>
      </c>
      <c r="C95" t="n" s="8">
        <f>IF(false,"120921995", "120921995")</f>
      </c>
      <c r="D95" t="s" s="8">
        <v>145</v>
      </c>
      <c r="E95" t="n" s="8">
        <v>1.0</v>
      </c>
      <c r="F95" t="n" s="8">
        <v>993.0</v>
      </c>
      <c r="G95" t="s" s="8">
        <v>53</v>
      </c>
      <c r="H95" t="s" s="8">
        <v>50</v>
      </c>
      <c r="I95" t="s" s="8">
        <v>223</v>
      </c>
    </row>
    <row r="96" ht="16.0" customHeight="true">
      <c r="A96" t="n" s="7">
        <v>5.4301304E7</v>
      </c>
      <c r="B96" t="s" s="8">
        <v>56</v>
      </c>
      <c r="C96" t="n" s="8">
        <f>IF(false,"120921901", "120921901")</f>
      </c>
      <c r="D96" t="s" s="8">
        <v>224</v>
      </c>
      <c r="E96" t="n" s="8">
        <v>3.0</v>
      </c>
      <c r="F96" t="n" s="8">
        <v>2834.0</v>
      </c>
      <c r="G96" t="s" s="8">
        <v>53</v>
      </c>
      <c r="H96" t="s" s="8">
        <v>50</v>
      </c>
      <c r="I96" t="s" s="8">
        <v>225</v>
      </c>
    </row>
    <row r="97" ht="16.0" customHeight="true">
      <c r="A97" t="n" s="7">
        <v>5.4199755E7</v>
      </c>
      <c r="B97" t="s" s="8">
        <v>51</v>
      </c>
      <c r="C97" t="n" s="8">
        <f>IF(false,"120922391", "120922391")</f>
      </c>
      <c r="D97" t="s" s="8">
        <v>189</v>
      </c>
      <c r="E97" t="n" s="8">
        <v>1.0</v>
      </c>
      <c r="F97" t="n" s="8">
        <v>181.0</v>
      </c>
      <c r="G97" t="s" s="8">
        <v>53</v>
      </c>
      <c r="H97" t="s" s="8">
        <v>50</v>
      </c>
      <c r="I97" t="s" s="8">
        <v>226</v>
      </c>
    </row>
    <row r="98" ht="16.0" customHeight="true">
      <c r="A98" t="n" s="7">
        <v>5.410865E7</v>
      </c>
      <c r="B98" t="s" s="8">
        <v>67</v>
      </c>
      <c r="C98" t="n" s="8">
        <f>IF(false,"005-1181", "005-1181")</f>
      </c>
      <c r="D98" t="s" s="8">
        <v>159</v>
      </c>
      <c r="E98" t="n" s="8">
        <v>1.0</v>
      </c>
      <c r="F98" t="n" s="8">
        <v>635.0</v>
      </c>
      <c r="G98" t="s" s="8">
        <v>53</v>
      </c>
      <c r="H98" t="s" s="8">
        <v>50</v>
      </c>
      <c r="I98" t="s" s="8">
        <v>227</v>
      </c>
    </row>
    <row r="99" ht="16.0" customHeight="true">
      <c r="A99" t="n" s="7">
        <v>5.4095425E7</v>
      </c>
      <c r="B99" t="s" s="8">
        <v>67</v>
      </c>
      <c r="C99" t="n" s="8">
        <f>IF(false,"120921853", "120921853")</f>
      </c>
      <c r="D99" t="s" s="8">
        <v>214</v>
      </c>
      <c r="E99" t="n" s="8">
        <v>5.0</v>
      </c>
      <c r="F99" t="n" s="8">
        <v>3495.0</v>
      </c>
      <c r="G99" t="s" s="8">
        <v>53</v>
      </c>
      <c r="H99" t="s" s="8">
        <v>50</v>
      </c>
      <c r="I99" t="s" s="8">
        <v>228</v>
      </c>
    </row>
    <row r="100" ht="16.0" customHeight="true">
      <c r="A100" t="n" s="7">
        <v>5.4053083E7</v>
      </c>
      <c r="B100" t="s" s="8">
        <v>67</v>
      </c>
      <c r="C100" t="n" s="8">
        <f>IF(false,"005-1181", "005-1181")</f>
      </c>
      <c r="D100" t="s" s="8">
        <v>159</v>
      </c>
      <c r="E100" t="n" s="8">
        <v>1.0</v>
      </c>
      <c r="F100" t="n" s="8">
        <v>799.0</v>
      </c>
      <c r="G100" t="s" s="8">
        <v>53</v>
      </c>
      <c r="H100" t="s" s="8">
        <v>50</v>
      </c>
      <c r="I100" t="s" s="8">
        <v>229</v>
      </c>
    </row>
    <row r="101" ht="16.0" customHeight="true">
      <c r="A101" t="n" s="7">
        <v>5.4045571E7</v>
      </c>
      <c r="B101" t="s" s="8">
        <v>67</v>
      </c>
      <c r="C101" t="n" s="8">
        <f>IF(false,"005-1521", "005-1521")</f>
      </c>
      <c r="D101" t="s" s="8">
        <v>230</v>
      </c>
      <c r="E101" t="n" s="8">
        <v>3.0</v>
      </c>
      <c r="F101" t="n" s="8">
        <v>1857.0</v>
      </c>
      <c r="G101" t="s" s="8">
        <v>53</v>
      </c>
      <c r="H101" t="s" s="8">
        <v>50</v>
      </c>
      <c r="I101" t="s" s="8">
        <v>231</v>
      </c>
    </row>
    <row r="102" ht="16.0" customHeight="true">
      <c r="A102" t="n" s="7">
        <v>5.4045571E7</v>
      </c>
      <c r="B102" t="s" s="8">
        <v>67</v>
      </c>
      <c r="C102" t="n" s="8">
        <f>IF(false,"005-1374", "005-1374")</f>
      </c>
      <c r="D102" t="s" s="8">
        <v>232</v>
      </c>
      <c r="E102" t="n" s="8">
        <v>3.0</v>
      </c>
      <c r="F102" t="n" s="8">
        <v>1854.0</v>
      </c>
      <c r="G102" t="s" s="8">
        <v>53</v>
      </c>
      <c r="H102" t="s" s="8">
        <v>50</v>
      </c>
      <c r="I102" t="s" s="8">
        <v>231</v>
      </c>
    </row>
    <row r="103" ht="16.0" customHeight="true">
      <c r="A103" t="n" s="7">
        <v>5.4332184E7</v>
      </c>
      <c r="B103" t="s" s="8">
        <v>54</v>
      </c>
      <c r="C103" t="n" s="8">
        <f>IF(false,"005-1105", "005-1105")</f>
      </c>
      <c r="D103" t="s" s="8">
        <v>233</v>
      </c>
      <c r="E103" t="n" s="8">
        <v>2.0</v>
      </c>
      <c r="F103" t="n" s="8">
        <v>1198.0</v>
      </c>
      <c r="G103" t="s" s="8">
        <v>53</v>
      </c>
      <c r="H103" t="s" s="8">
        <v>50</v>
      </c>
      <c r="I103" t="s" s="8">
        <v>234</v>
      </c>
    </row>
    <row r="104" ht="16.0" customHeight="true"/>
    <row r="105" ht="16.0" customHeight="true">
      <c r="A105" t="s" s="1">
        <v>37</v>
      </c>
      <c r="B105" s="1"/>
      <c r="C105" s="1"/>
      <c r="D105" s="1"/>
      <c r="E105" s="1"/>
      <c r="F105" t="n" s="8">
        <v>132278.0</v>
      </c>
      <c r="G105" s="2"/>
    </row>
    <row r="106" ht="16.0" customHeight="true"/>
    <row r="107" ht="16.0" customHeight="true">
      <c r="A107" t="s" s="1">
        <v>36</v>
      </c>
    </row>
    <row r="108" ht="34.0" customHeight="true">
      <c r="A108" t="s" s="9">
        <v>38</v>
      </c>
      <c r="B108" t="s" s="9">
        <v>0</v>
      </c>
      <c r="C108" t="s" s="9">
        <v>43</v>
      </c>
      <c r="D108" t="s" s="9">
        <v>1</v>
      </c>
      <c r="E108" t="s" s="9">
        <v>2</v>
      </c>
      <c r="F108" t="s" s="9">
        <v>39</v>
      </c>
      <c r="G108" t="s" s="9">
        <v>5</v>
      </c>
      <c r="H108" t="s" s="9">
        <v>3</v>
      </c>
      <c r="I108" t="s" s="9">
        <v>4</v>
      </c>
    </row>
    <row r="109" ht="16.0" customHeight="true">
      <c r="A109" t="n" s="8">
        <v>5.4036678E7</v>
      </c>
      <c r="B109" t="s" s="8">
        <v>67</v>
      </c>
      <c r="C109" t="n" s="8">
        <f>IF(false,"120923117", "120923117")</f>
      </c>
      <c r="D109" t="s" s="8">
        <v>62</v>
      </c>
      <c r="E109" t="n" s="8">
        <v>1.0</v>
      </c>
      <c r="F109" t="n" s="8">
        <v>-637.0</v>
      </c>
      <c r="G109" t="s" s="8">
        <v>235</v>
      </c>
      <c r="H109" t="s" s="8">
        <v>54</v>
      </c>
      <c r="I109" t="s" s="8">
        <v>236</v>
      </c>
    </row>
    <row r="110" ht="16.0" customHeight="true">
      <c r="A110" t="n" s="8">
        <v>5.3440576E7</v>
      </c>
      <c r="B110" t="s" s="8">
        <v>136</v>
      </c>
      <c r="C110" t="n" s="8">
        <f>IF(false,"005-1255", "005-1255")</f>
      </c>
      <c r="D110" t="s" s="8">
        <v>143</v>
      </c>
      <c r="E110" t="n" s="8">
        <v>1.0</v>
      </c>
      <c r="F110" t="n" s="8">
        <v>-444.0</v>
      </c>
      <c r="G110" t="s" s="8">
        <v>235</v>
      </c>
      <c r="H110" t="s" s="8">
        <v>54</v>
      </c>
      <c r="I110" t="s" s="8">
        <v>237</v>
      </c>
    </row>
    <row r="111" ht="16.0" customHeight="true">
      <c r="A111" t="n" s="8">
        <v>5.4225396E7</v>
      </c>
      <c r="B111" t="s" s="8">
        <v>56</v>
      </c>
      <c r="C111" t="n" s="8">
        <f>IF(false,"120922391", "120922391")</f>
      </c>
      <c r="D111" t="s" s="8">
        <v>189</v>
      </c>
      <c r="E111" t="n" s="8">
        <v>1.0</v>
      </c>
      <c r="F111" t="n" s="8">
        <v>-261.0</v>
      </c>
      <c r="G111" t="s" s="8">
        <v>235</v>
      </c>
      <c r="H111" t="s" s="8">
        <v>54</v>
      </c>
      <c r="I111" t="s" s="8">
        <v>238</v>
      </c>
    </row>
    <row r="112" ht="16.0" customHeight="true">
      <c r="A112" t="n" s="8">
        <v>5.1599098E7</v>
      </c>
      <c r="B112" t="s" s="8">
        <v>70</v>
      </c>
      <c r="C112" t="n" s="8">
        <f>IF(false,"120922522", "120922522")</f>
      </c>
      <c r="D112" t="s" s="8">
        <v>239</v>
      </c>
      <c r="E112" t="n" s="8">
        <v>1.0</v>
      </c>
      <c r="F112" t="n" s="8">
        <v>-1.0</v>
      </c>
      <c r="G112" t="s" s="8">
        <v>235</v>
      </c>
      <c r="H112" t="s" s="8">
        <v>54</v>
      </c>
      <c r="I112" t="s" s="8">
        <v>240</v>
      </c>
    </row>
    <row r="113" ht="16.0" customHeight="true">
      <c r="A113" t="n" s="8">
        <v>5.3517905E7</v>
      </c>
      <c r="B113" t="s" s="8">
        <v>112</v>
      </c>
      <c r="C113" t="n" s="8">
        <f>IF(false,"120922941", "120922941")</f>
      </c>
      <c r="D113" t="s" s="8">
        <v>241</v>
      </c>
      <c r="E113" t="n" s="8">
        <v>1.0</v>
      </c>
      <c r="F113" t="n" s="8">
        <v>-1851.0</v>
      </c>
      <c r="G113" t="s" s="8">
        <v>235</v>
      </c>
      <c r="H113" t="s" s="8">
        <v>54</v>
      </c>
      <c r="I113" t="s" s="8">
        <v>242</v>
      </c>
    </row>
    <row r="114" ht="16.0" customHeight="true">
      <c r="A114" t="n" s="8">
        <v>5.4194118E7</v>
      </c>
      <c r="B114" t="s" s="8">
        <v>51</v>
      </c>
      <c r="C114" t="n" s="8">
        <f>IF(false,"120922391", "120922391")</f>
      </c>
      <c r="D114" t="s" s="8">
        <v>189</v>
      </c>
      <c r="E114" t="n" s="8">
        <v>1.0</v>
      </c>
      <c r="F114" t="n" s="8">
        <v>-261.0</v>
      </c>
      <c r="G114" t="s" s="8">
        <v>235</v>
      </c>
      <c r="H114" t="s" s="8">
        <v>54</v>
      </c>
      <c r="I114" t="s" s="8">
        <v>243</v>
      </c>
    </row>
    <row r="115" ht="16.0" customHeight="true">
      <c r="A115" t="n" s="8">
        <v>5.3639977E7</v>
      </c>
      <c r="B115" t="s" s="8">
        <v>158</v>
      </c>
      <c r="C115" t="n" s="8">
        <f>IF(false,"120921202", "120921202")</f>
      </c>
      <c r="D115" t="s" s="8">
        <v>52</v>
      </c>
      <c r="E115" t="n" s="8">
        <v>2.0</v>
      </c>
      <c r="F115" t="n" s="8">
        <v>-3598.0</v>
      </c>
      <c r="G115" t="s" s="8">
        <v>235</v>
      </c>
      <c r="H115" t="s" s="8">
        <v>54</v>
      </c>
      <c r="I115" t="s" s="8">
        <v>244</v>
      </c>
    </row>
    <row r="116" ht="16.0" customHeight="true"/>
    <row r="117" ht="16.0" customHeight="true">
      <c r="A117" t="s" s="1">
        <v>37</v>
      </c>
      <c r="F117" t="n" s="8">
        <v>-7053.0</v>
      </c>
      <c r="G117" s="2"/>
      <c r="H117" s="0"/>
      <c r="I117" s="0"/>
    </row>
    <row r="118" ht="16.0" customHeight="true">
      <c r="A118" s="1"/>
      <c r="B118" s="1"/>
      <c r="C118" s="1"/>
      <c r="D118" s="1"/>
      <c r="E118" s="1"/>
      <c r="F118" s="1"/>
      <c r="G118" s="1"/>
      <c r="H118" s="1"/>
      <c r="I118" s="1"/>
    </row>
    <row r="119" ht="16.0" customHeight="true">
      <c r="A119" t="s" s="1">
        <v>40</v>
      </c>
    </row>
    <row r="120" ht="34.0" customHeight="true">
      <c r="A120" t="s" s="9">
        <v>47</v>
      </c>
      <c r="B120" t="s" s="9">
        <v>48</v>
      </c>
      <c r="C120" s="9"/>
      <c r="D120" s="9"/>
      <c r="E120" s="9"/>
      <c r="F120" t="s" s="9">
        <v>39</v>
      </c>
      <c r="G120" t="s" s="9">
        <v>5</v>
      </c>
      <c r="H120" t="s" s="9">
        <v>3</v>
      </c>
      <c r="I120" t="s" s="9">
        <v>4</v>
      </c>
    </row>
    <row r="121" ht="16.0" customHeight="true"/>
    <row r="122" ht="16.0" customHeight="true">
      <c r="A122" t="s" s="1">
        <v>37</v>
      </c>
      <c r="F122" t="n" s="8">
        <v>0.0</v>
      </c>
      <c r="G122" s="2"/>
      <c r="H122" s="0"/>
      <c r="I122" s="0"/>
    </row>
    <row r="123" ht="16.0" customHeight="true">
      <c r="A123" s="1"/>
      <c r="B123" s="1"/>
      <c r="C123" s="1"/>
      <c r="D123" s="1"/>
      <c r="E123" s="1"/>
      <c r="F123" s="1"/>
      <c r="G123" s="1"/>
      <c r="H123" s="1"/>
      <c r="I12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