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<sst xmlns="http://schemas.openxmlformats.org/spreadsheetml/2006/main" count="562" uniqueCount="142">
  <si>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</si>
  <si>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</si>
  <si>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</si>
  <si>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</si>
  <si>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</si>
  <si>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</si>
  <si>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</si>
  <si>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</si>
  <si>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</si>
  <si>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</si>
  <si>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</si>
  <si>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</si>
  <si>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</si>
  <si>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</si>
  <si>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</si>
  <si>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</si>
  <si>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</si>
  <si>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</si>
  <si>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</si>
  <si>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</si>
  <si>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</si>
  <si>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</si>
  <si>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</si>
  <si>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</si>
  <si>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</si>
  <si>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</si>
  <si>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</si>
  <si>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</si>
  <si>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</si>
  <si>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</si>
  <si>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</si>
  <si>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</si>
  <si>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</si>
  <si>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</si>
  <si>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</si>
  <si>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</si>
  <si>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</si>
  <si>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</si>
  <si>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</si>
  <si>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</si>
  <si>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</si>
  <si>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</si>
  <si>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</si>
  <si>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</si>
  <si>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</si>
  <si>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</si>
  <si>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</si>
  <si>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</si>
  <si>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</si>
  <si>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</si>
  <si>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28.07.2021</t>
  </si>
  <si>
    <t>25.07.2021</t>
  </si>
  <si>
    <t>Протеин Optimum Nutrition 100% Whey Gold Standard Naturally Flavored (2178-2273 г) ваниль</t>
  </si>
  <si>
    <t>Платёж покупателя</t>
  </si>
  <si>
    <t>27.07.2021</t>
  </si>
  <si>
    <t>60fd65c1863e4e564a0fa306</t>
  </si>
  <si>
    <t>23.07.2021</t>
  </si>
  <si>
    <t>Takeshi трусики бамбуковые Kid's М (6-11 кг) 48 шт.</t>
  </si>
  <si>
    <t>60fab87a5a3951eb26751df8</t>
  </si>
  <si>
    <t>Takeshi подгузники бамбуковые Kid's M (6-11 кг) 62 шт, 62 шт.</t>
  </si>
  <si>
    <t>26.07.2021</t>
  </si>
  <si>
    <t>Joonies трусики Comfort XL (12-17 кг), 38 шт.</t>
  </si>
  <si>
    <t>60fe352ef78dba247a7ec626</t>
  </si>
  <si>
    <t>Протеин Optimum Nutrition 100% Whey Gold Standard (2100-2353 г) кофе</t>
  </si>
  <si>
    <t>60fefa145a395177aa4aecdd</t>
  </si>
  <si>
    <t>Протеин Optimum Nutrition 100% Whey Gold Standard (819-943 г) шоколадно-арахисовая паста</t>
  </si>
  <si>
    <t>60ffc97a3620c237eb13fed0</t>
  </si>
  <si>
    <t>21.07.2021</t>
  </si>
  <si>
    <t>Laneige Увлажняющая ночная маска с ароматом лаванды Water Sleeping Mask Lavande 15 мл</t>
  </si>
  <si>
    <t>60ffeb1e7153b3f246d30fb9</t>
  </si>
  <si>
    <t>07.07.2021</t>
  </si>
  <si>
    <t>Funs Порошок стиральный "2 в 1", концентрированный, с кондиционирующим эффектом, 900 г</t>
  </si>
  <si>
    <t>610004276a8643566f89279c</t>
  </si>
  <si>
    <t>Satisfyer Вакуумно-волновой стимулятор Love Breeze, розовый</t>
  </si>
  <si>
    <t>60fd6bc5fbacea574fcdcb45</t>
  </si>
  <si>
    <t>Губка для плит Vileda Пур Актив 2 шт, желтый/зеленый</t>
  </si>
  <si>
    <t>61003855954f6b57dd32611c</t>
  </si>
  <si>
    <t>19.07.2021</t>
  </si>
  <si>
    <t>Креатин Optimum Nutrition Micronised Creatine Powder (300 г) без вкуса</t>
  </si>
  <si>
    <t>61004418f4c0cb6650adac58</t>
  </si>
  <si>
    <t>Goo.N трусики XXL (13-25 кг) 28 шт.</t>
  </si>
  <si>
    <t>610045e87153b308cbd30f75</t>
  </si>
  <si>
    <t>Joonies подгузники Premium Soft M (6-11 кг), 58 шт.</t>
  </si>
  <si>
    <t>61004f8f6a86432d38892652</t>
  </si>
  <si>
    <t>Joonies трусики Premium Soft L (9-14 кг), 44 шт.</t>
  </si>
  <si>
    <t>610051de94d527fd4ac458ae</t>
  </si>
  <si>
    <t>Biore мицеллярная вода, 320 мл</t>
  </si>
  <si>
    <t>61005200f988015464ff3734</t>
  </si>
  <si>
    <t>24.07.2021</t>
  </si>
  <si>
    <t>Гейнер Optimum Nutrition Serious Mass (2.72 кг) банан</t>
  </si>
  <si>
    <t>61005290792ab12ba3b89704</t>
  </si>
  <si>
    <t>Протеин Optimum Nutrition 100% Isolate Gold Standard (720-744 г) шоколад</t>
  </si>
  <si>
    <t>610053bbbed21e56689a7cec</t>
  </si>
  <si>
    <t>Креатин Optimum Nutrition Creatine 2500 Caps (100 шт) без вкуса</t>
  </si>
  <si>
    <t>22.07.2021</t>
  </si>
  <si>
    <t>Japan Gals натуральная маска с экстрактом жемчуга, 30 шт.</t>
  </si>
  <si>
    <t>610051f25a395145e04aecfa</t>
  </si>
  <si>
    <t>Merries подгузники L (9-14 кг), 54 шт.</t>
  </si>
  <si>
    <t>610058547399016a4a093618</t>
  </si>
  <si>
    <t>18.07.2021</t>
  </si>
  <si>
    <t>Satisfyer Вибратор из силикона Sexy Secret Panty 8.2 см, красный</t>
  </si>
  <si>
    <t>61005a73c3080fa26fe85137</t>
  </si>
  <si>
    <t>Goo.N трусики Ultra L (9-14 кг), 56 шт.</t>
  </si>
  <si>
    <t>61005f51fbacea6cc924aef7</t>
  </si>
  <si>
    <t>17.07.2021</t>
  </si>
  <si>
    <t>Manuoki подгузники UltraThin M (6-11 кг) 56 шт.</t>
  </si>
  <si>
    <t>61006aac6a864376238926a2</t>
  </si>
  <si>
    <t>Meine Liebe Средство для уборки детских помещений с антибактериальным эффектом, 500 мл</t>
  </si>
  <si>
    <t>60ffabe60fe995536298e1b8</t>
  </si>
  <si>
    <t>Satisfyer Стимулятор 2 Next Gen, rose gold/white</t>
  </si>
  <si>
    <t>60fe81fd7153b3f901d907bd</t>
  </si>
  <si>
    <t>Joonies трусики Comfort L (9-14 кг), 44 шт., 2 уп.</t>
  </si>
  <si>
    <t>60ff17dcdbdc3134ed42c589</t>
  </si>
  <si>
    <t>60fe574dbed21e3ab59b055f</t>
  </si>
  <si>
    <t>Протеин Optimum Nutrition 100% Whey Gold Standard (4545-4704 г) двойной шоколад</t>
  </si>
  <si>
    <t>60fe6e559066f42e3e74b92d</t>
  </si>
  <si>
    <t>YokoSun трусики Premium L (9-14 кг) 44 шт.</t>
  </si>
  <si>
    <t>60ff2de673990114c5093585</t>
  </si>
  <si>
    <t>Креатин Optimum Nutrition Micronised Creatine Powder (600 г) без вкуса</t>
  </si>
  <si>
    <t>60ffbb5020d51d3a002fc4a2</t>
  </si>
  <si>
    <t>Goo.N трусики Ultra XL (12-20 кг), 50 шт.</t>
  </si>
  <si>
    <t>60fc685b03c37898a3c1eb1b</t>
  </si>
  <si>
    <t>60fdd84cf4c0cb380d82618a</t>
  </si>
  <si>
    <t>Крем-гель для душа Lion Жемчужный поцелуй, 750 мл</t>
  </si>
  <si>
    <t>60fe9fe820d51d7e95e64652</t>
  </si>
  <si>
    <t>Biore мицеллярная вода, запасной блок, 290 мл</t>
  </si>
  <si>
    <t>60febee6fbacea6dfc24b003</t>
  </si>
  <si>
    <t>60fe9f9f04e9438525b983e4</t>
  </si>
  <si>
    <t>Bourjois Тушь для ресниц Volume Glamour Effet Push Up Black Serum, 71 black serum</t>
  </si>
  <si>
    <t>60fe746e5a39516f6a751c50</t>
  </si>
  <si>
    <t>60fe6f9832da83101839b414</t>
  </si>
  <si>
    <t>60fd5ba4c5311b6da128e5e3</t>
  </si>
  <si>
    <t>Jigott Collagen Healing Cream Ночной омолаживающий лечебный крем для лица с коллагеном, 100 г</t>
  </si>
  <si>
    <t>60fdaae8792ab145b965ea04</t>
  </si>
  <si>
    <t>YokoSun трусики Econom XL (12-20 кг), 38 шт.</t>
  </si>
  <si>
    <t>60feb1b903c37886a6c1ea8b</t>
  </si>
  <si>
    <t>Lador Шампунь для волос безсульфатный с кератином Keratin LPP Shampoo, 530мл + Увлажняющая маска Eco Hydro Lpp Treatment, 530мл</t>
  </si>
  <si>
    <t>60fbe36e863e4e78700fa3ae</t>
  </si>
  <si>
    <t>СПА средство для ногтей и кутикулы IQ Beauty Nail SPA 5 in 1, 12.5 мл</t>
  </si>
  <si>
    <t>60fe769583b1f2191d3df849</t>
  </si>
  <si>
    <t>Зубная паста Perioe Pumping Cool mint, 285 г</t>
  </si>
  <si>
    <t>60fed6d0b9f8ed9cf740e5d7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</si>
</sst>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683759.0</v>
      </c>
    </row>
    <row r="4" spans="1:9" s="3" customFormat="1" x14ac:dyDescent="0.2" ht="16.0" customHeight="true">
      <c r="A4" s="3" t="s">
        <v>34</v>
      </c>
      <c r="B4" s="10" t="n">
        <v>74935.0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5.6047875E7</v>
      </c>
      <c r="B8" s="8" t="s">
        <v>51</v>
      </c>
      <c r="C8" s="8" t="n">
        <f>IF(false,"2152400478", "2152400478")</f>
      </c>
      <c r="D8" s="8" t="s">
        <v>52</v>
      </c>
      <c r="E8" s="8" t="n">
        <v>1.0</v>
      </c>
      <c r="F8" s="8" t="n">
        <v>4139.0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5.5823388E7</v>
      </c>
      <c r="B9" t="s" s="8">
        <v>56</v>
      </c>
      <c r="C9" t="n" s="8">
        <f>IF(false,"120921746", "120921746")</f>
      </c>
      <c r="D9" t="s" s="8">
        <v>57</v>
      </c>
      <c r="E9" t="n" s="8">
        <v>1.0</v>
      </c>
      <c r="F9" t="n" s="8">
        <v>989.0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5.5823388E7</v>
      </c>
      <c r="B10" s="8" t="s">
        <v>56</v>
      </c>
      <c r="C10" s="8" t="n">
        <f>IF(false,"120923112", "120923112")</f>
      </c>
      <c r="D10" s="8" t="s">
        <v>59</v>
      </c>
      <c r="E10" s="8" t="n">
        <v>1.0</v>
      </c>
      <c r="F10" s="8" t="n">
        <v>989.0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5.6109393E7</v>
      </c>
      <c r="B11" t="s" s="8">
        <v>60</v>
      </c>
      <c r="C11" t="n" s="8">
        <f>IF(false,"120922351", "120922351")</f>
      </c>
      <c r="D11" t="s" s="8">
        <v>61</v>
      </c>
      <c r="E11" t="n" s="8">
        <v>1.0</v>
      </c>
      <c r="F11" t="n" s="8">
        <v>779.0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5.6209996E7</v>
      </c>
      <c r="B12" t="s" s="8">
        <v>60</v>
      </c>
      <c r="C12" t="n" s="8">
        <f>IF(false,"120923126", "120923126")</f>
      </c>
      <c r="D12" t="s" s="8">
        <v>63</v>
      </c>
      <c r="E12" t="n" s="8">
        <v>1.0</v>
      </c>
      <c r="F12" t="n" s="8">
        <v>4176.0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5.6271018E7</v>
      </c>
      <c r="B13" s="8" t="s">
        <v>54</v>
      </c>
      <c r="C13" s="8" t="n">
        <f>IF(false,"120922876", "120922876")</f>
      </c>
      <c r="D13" s="8" t="s">
        <v>65</v>
      </c>
      <c r="E13" s="8" t="n">
        <v>1.0</v>
      </c>
      <c r="F13" s="8" t="n">
        <v>2368.0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5.5616482E7</v>
      </c>
      <c r="B14" s="8" t="s">
        <v>67</v>
      </c>
      <c r="C14" s="8" t="n">
        <f>IF(false,"120922868", "120922868")</f>
      </c>
      <c r="D14" s="8" t="s">
        <v>68</v>
      </c>
      <c r="E14" s="8" t="n">
        <v>1.0</v>
      </c>
      <c r="F14" s="8" t="n">
        <v>414.0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5.3757699E7</v>
      </c>
      <c r="B15" t="s" s="8">
        <v>70</v>
      </c>
      <c r="C15" t="n" s="8">
        <f>IF(false,"120922784", "120922784")</f>
      </c>
      <c r="D15" t="s" s="8">
        <v>71</v>
      </c>
      <c r="E15" t="n" s="8">
        <v>1.0</v>
      </c>
      <c r="F15" t="n" s="8">
        <v>554.0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5.6050908E7</v>
      </c>
      <c r="B16" t="s" s="8">
        <v>51</v>
      </c>
      <c r="C16" t="n" s="8">
        <f>IF(false,"120922952", "120922952")</f>
      </c>
      <c r="D16" t="s" s="8">
        <v>73</v>
      </c>
      <c r="E16" t="n" s="8">
        <v>1.0</v>
      </c>
      <c r="F16" s="8" t="n">
        <v>1649.0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5.5516822E7</v>
      </c>
      <c r="B17" s="8" t="s">
        <v>67</v>
      </c>
      <c r="C17" s="8" t="n">
        <f>IF(false,"004-346", "004-346")</f>
      </c>
      <c r="D17" s="8" t="s">
        <v>75</v>
      </c>
      <c r="E17" s="8" t="n">
        <v>2.0</v>
      </c>
      <c r="F17" s="8" t="n">
        <v>454.0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5.5284563E7</v>
      </c>
      <c r="B18" t="s" s="8">
        <v>77</v>
      </c>
      <c r="C18" t="n" s="8">
        <f>IF(false,"120923167", "120923167")</f>
      </c>
      <c r="D18" t="s" s="8">
        <v>78</v>
      </c>
      <c r="E18" t="n" s="8">
        <v>1.0</v>
      </c>
      <c r="F18" t="n" s="8">
        <v>1199.0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5.6040639E7</v>
      </c>
      <c r="B19" s="8" t="s">
        <v>51</v>
      </c>
      <c r="C19" s="8" t="n">
        <f>IF(false,"005-1520", "005-1520")</f>
      </c>
      <c r="D19" s="8" t="s">
        <v>80</v>
      </c>
      <c r="E19" s="8" t="n">
        <v>1.0</v>
      </c>
      <c r="F19" s="8" t="n">
        <v>1319.0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5.5984117E7</v>
      </c>
      <c r="B20" s="8" t="s">
        <v>51</v>
      </c>
      <c r="C20" s="8" t="n">
        <f>IF(false,"120921957", "120921957")</f>
      </c>
      <c r="D20" s="8" t="s">
        <v>82</v>
      </c>
      <c r="E20" s="8" t="n">
        <v>5.0</v>
      </c>
      <c r="F20" s="8" t="n">
        <v>5195.0</v>
      </c>
      <c r="G20" s="8" t="s">
        <v>53</v>
      </c>
      <c r="H20" s="8" t="s">
        <v>54</v>
      </c>
      <c r="I20" s="8" t="s">
        <v>83</v>
      </c>
    </row>
    <row r="21" ht="16.0" customHeight="true">
      <c r="A21" t="n" s="7">
        <v>5.5620115E7</v>
      </c>
      <c r="B21" t="s" s="8">
        <v>67</v>
      </c>
      <c r="C21" t="n" s="8">
        <f>IF(false,"01-003884", "01-003884")</f>
      </c>
      <c r="D21" t="s" s="8">
        <v>84</v>
      </c>
      <c r="E21" t="n" s="8">
        <v>1.0</v>
      </c>
      <c r="F21" t="n" s="8">
        <v>949.0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5.5366141E7</v>
      </c>
      <c r="B22" t="s" s="8">
        <v>77</v>
      </c>
      <c r="C22" t="n" s="8">
        <f>IF(false,"005-1379", "005-1379")</f>
      </c>
      <c r="D22" t="s" s="8">
        <v>86</v>
      </c>
      <c r="E22" t="n" s="8">
        <v>1.0</v>
      </c>
      <c r="F22" s="8" t="n">
        <v>996.0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5.5937174E7</v>
      </c>
      <c r="B23" s="8" t="s">
        <v>88</v>
      </c>
      <c r="C23" s="8" t="n">
        <f>IF(false,"120923125", "120923125")</f>
      </c>
      <c r="D23" s="8" t="s">
        <v>89</v>
      </c>
      <c r="E23" s="8" t="n">
        <v>1.0</v>
      </c>
      <c r="F23" s="8" t="n">
        <v>3119.0</v>
      </c>
      <c r="G23" s="8" t="s">
        <v>53</v>
      </c>
      <c r="H23" s="8" t="s">
        <v>54</v>
      </c>
      <c r="I23" s="8" t="s">
        <v>90</v>
      </c>
    </row>
    <row r="24" ht="16.0" customHeight="true">
      <c r="A24" t="n" s="7">
        <v>5.5926577E7</v>
      </c>
      <c r="B24" t="s" s="8">
        <v>88</v>
      </c>
      <c r="C24" t="n" s="8">
        <f>IF(false,"120923154", "120923154")</f>
      </c>
      <c r="D24" t="s" s="8">
        <v>91</v>
      </c>
      <c r="E24" t="n" s="8">
        <v>1.0</v>
      </c>
      <c r="F24" t="n" s="8">
        <v>2128.0</v>
      </c>
      <c r="G24" t="s" s="8">
        <v>53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5.5926577E7</v>
      </c>
      <c r="B25" t="s" s="8">
        <v>88</v>
      </c>
      <c r="C25" t="n" s="8">
        <f>IF(false,"120923163", "120923163")</f>
      </c>
      <c r="D25" t="s" s="8">
        <v>93</v>
      </c>
      <c r="E25" t="n" s="8">
        <v>1.0</v>
      </c>
      <c r="F25" t="n" s="8">
        <v>1096.0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5.5682154E7</v>
      </c>
      <c r="B26" t="s" s="8">
        <v>94</v>
      </c>
      <c r="C26" t="n" s="8">
        <f>IF(false,"005-1438", "005-1438")</f>
      </c>
      <c r="D26" t="s" s="8">
        <v>95</v>
      </c>
      <c r="E26" t="n" s="8">
        <v>1.0</v>
      </c>
      <c r="F26" t="n" s="8">
        <v>760.0</v>
      </c>
      <c r="G26" t="s" s="8">
        <v>53</v>
      </c>
      <c r="H26" t="s" s="8">
        <v>54</v>
      </c>
      <c r="I26" t="s" s="8">
        <v>96</v>
      </c>
    </row>
    <row r="27" ht="16.0" customHeight="true">
      <c r="A27" t="n" s="7">
        <v>5.5628025E7</v>
      </c>
      <c r="B27" t="s" s="8">
        <v>67</v>
      </c>
      <c r="C27" t="n" s="8">
        <f>IF(false,"003-315", "003-315")</f>
      </c>
      <c r="D27" t="s" s="8">
        <v>97</v>
      </c>
      <c r="E27" t="n" s="8">
        <v>1.0</v>
      </c>
      <c r="F27" t="n" s="8">
        <v>1389.0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5.5148718E7</v>
      </c>
      <c r="B28" t="s" s="8">
        <v>99</v>
      </c>
      <c r="C28" t="n" s="8">
        <f>IF(false,"120922944", "120922944")</f>
      </c>
      <c r="D28" t="s" s="8">
        <v>100</v>
      </c>
      <c r="E28" t="n" s="8">
        <v>1.0</v>
      </c>
      <c r="F28" t="n" s="8">
        <v>1799.0</v>
      </c>
      <c r="G28" t="s" s="8">
        <v>53</v>
      </c>
      <c r="H28" t="s" s="8">
        <v>54</v>
      </c>
      <c r="I28" t="s" s="8">
        <v>101</v>
      </c>
    </row>
    <row r="29" spans="1:9" s="1" customFormat="1" x14ac:dyDescent="0.2" ht="16.0" customHeight="true">
      <c r="A29" t="n" s="7">
        <v>5.6094308E7</v>
      </c>
      <c r="B29" t="s" s="8">
        <v>51</v>
      </c>
      <c r="C29" t="n" s="8">
        <f>IF(false,"120921718", "120921718")</f>
      </c>
      <c r="D29" t="s" s="8">
        <v>102</v>
      </c>
      <c r="E29" t="n" s="8">
        <v>1.0</v>
      </c>
      <c r="F29" t="n" s="8">
        <v>1499.0</v>
      </c>
      <c r="G29" s="8" t="s">
        <v>53</v>
      </c>
      <c r="H29" t="s" s="8">
        <v>54</v>
      </c>
      <c r="I29" s="8" t="s">
        <v>103</v>
      </c>
    </row>
    <row r="30" ht="16.0" customHeight="true">
      <c r="A30" t="n" s="7">
        <v>5.5118656E7</v>
      </c>
      <c r="B30" t="s" s="8">
        <v>104</v>
      </c>
      <c r="C30" t="n" s="8">
        <f>IF(false,"005-1080", "005-1080")</f>
      </c>
      <c r="D30" t="s" s="8">
        <v>105</v>
      </c>
      <c r="E30" t="n" s="8">
        <v>1.0</v>
      </c>
      <c r="F30" t="n" s="8">
        <v>812.0</v>
      </c>
      <c r="G30" t="s" s="8">
        <v>53</v>
      </c>
      <c r="H30" t="s" s="8">
        <v>54</v>
      </c>
      <c r="I30" t="s" s="8">
        <v>106</v>
      </c>
    </row>
    <row r="31" ht="16.0" customHeight="true">
      <c r="A31" t="n" s="7">
        <v>5.625166E7</v>
      </c>
      <c r="B31" t="s" s="8">
        <v>54</v>
      </c>
      <c r="C31" t="n" s="8">
        <f>IF(false,"005-1345", "005-1345")</f>
      </c>
      <c r="D31" t="s" s="8">
        <v>107</v>
      </c>
      <c r="E31" t="n" s="8">
        <v>2.0</v>
      </c>
      <c r="F31" t="n" s="8">
        <v>808.0</v>
      </c>
      <c r="G31" t="s" s="8">
        <v>53</v>
      </c>
      <c r="H31" t="s" s="8">
        <v>50</v>
      </c>
      <c r="I31" t="s" s="8">
        <v>108</v>
      </c>
    </row>
    <row r="32" ht="16.0" customHeight="true">
      <c r="A32" t="n" s="7">
        <v>5.6143371E7</v>
      </c>
      <c r="B32" t="s" s="8">
        <v>60</v>
      </c>
      <c r="C32" t="n" s="8">
        <f>IF(false,"120922940", "120922940")</f>
      </c>
      <c r="D32" t="s" s="8">
        <v>109</v>
      </c>
      <c r="E32" t="n" s="8">
        <v>1.0</v>
      </c>
      <c r="F32" t="n" s="8">
        <v>1399.0</v>
      </c>
      <c r="G32" t="s" s="8">
        <v>53</v>
      </c>
      <c r="H32" t="s" s="8">
        <v>50</v>
      </c>
      <c r="I32" t="s" s="8">
        <v>110</v>
      </c>
    </row>
    <row r="33" ht="16.0" customHeight="true">
      <c r="A33" t="n" s="7">
        <v>5.6225211E7</v>
      </c>
      <c r="B33" t="s" s="8">
        <v>60</v>
      </c>
      <c r="C33" t="n" s="8">
        <f>IF(false,"120922760", "120922760")</f>
      </c>
      <c r="D33" t="s" s="8">
        <v>111</v>
      </c>
      <c r="E33" t="n" s="8">
        <v>1.0</v>
      </c>
      <c r="F33" t="n" s="8">
        <v>1559.0</v>
      </c>
      <c r="G33" t="s" s="8">
        <v>53</v>
      </c>
      <c r="H33" t="s" s="8">
        <v>50</v>
      </c>
      <c r="I33" t="s" s="8">
        <v>112</v>
      </c>
    </row>
    <row r="34" ht="16.0" customHeight="true">
      <c r="A34" t="n" s="7">
        <v>5.6119126E7</v>
      </c>
      <c r="B34" t="s" s="8">
        <v>60</v>
      </c>
      <c r="C34" t="n" s="8">
        <f>IF(false,"120923163", "120923163")</f>
      </c>
      <c r="D34" t="s" s="8">
        <v>93</v>
      </c>
      <c r="E34" t="n" s="8">
        <v>1.0</v>
      </c>
      <c r="F34" t="n" s="8">
        <v>1181.0</v>
      </c>
      <c r="G34" t="s" s="8">
        <v>53</v>
      </c>
      <c r="H34" t="s" s="8">
        <v>50</v>
      </c>
      <c r="I34" t="s" s="8">
        <v>113</v>
      </c>
    </row>
    <row r="35" ht="16.0" customHeight="true">
      <c r="A35" t="n" s="7">
        <v>5.6131255E7</v>
      </c>
      <c r="B35" t="s" s="8">
        <v>60</v>
      </c>
      <c r="C35" t="n" s="8">
        <f>IF(false,"120923157", "120923157")</f>
      </c>
      <c r="D35" t="s" s="8">
        <v>114</v>
      </c>
      <c r="E35" t="n" s="8">
        <v>1.0</v>
      </c>
      <c r="F35" t="n" s="8">
        <v>7899.0</v>
      </c>
      <c r="G35" t="s" s="8">
        <v>53</v>
      </c>
      <c r="H35" t="s" s="8">
        <v>50</v>
      </c>
      <c r="I35" t="s" s="8">
        <v>115</v>
      </c>
    </row>
    <row r="36" ht="16.0" customHeight="true">
      <c r="A36" t="n" s="7">
        <v>5.6232402E7</v>
      </c>
      <c r="B36" t="s" s="8">
        <v>54</v>
      </c>
      <c r="C36" t="n" s="8">
        <f>IF(false,"120921995", "120921995")</f>
      </c>
      <c r="D36" t="s" s="8">
        <v>116</v>
      </c>
      <c r="E36" t="n" s="8">
        <v>1.0</v>
      </c>
      <c r="F36" t="n" s="8">
        <v>1140.0</v>
      </c>
      <c r="G36" t="s" s="8">
        <v>53</v>
      </c>
      <c r="H36" t="s" s="8">
        <v>50</v>
      </c>
      <c r="I36" t="s" s="8">
        <v>117</v>
      </c>
    </row>
    <row r="37" ht="16.0" customHeight="true">
      <c r="A37" t="n" s="7">
        <v>5.6260259E7</v>
      </c>
      <c r="B37" t="s" s="8">
        <v>54</v>
      </c>
      <c r="C37" t="n" s="8">
        <f>IF(false,"120923166", "120923166")</f>
      </c>
      <c r="D37" t="s" s="8">
        <v>118</v>
      </c>
      <c r="E37" t="n" s="8">
        <v>1.0</v>
      </c>
      <c r="F37" t="n" s="8">
        <v>1615.0</v>
      </c>
      <c r="G37" t="s" s="8">
        <v>53</v>
      </c>
      <c r="H37" t="s" s="8">
        <v>50</v>
      </c>
      <c r="I37" t="s" s="8">
        <v>119</v>
      </c>
    </row>
    <row r="38" ht="16.0" customHeight="true">
      <c r="A38" t="n" s="7">
        <v>5.5972866E7</v>
      </c>
      <c r="B38" t="s" s="8">
        <v>88</v>
      </c>
      <c r="C38" t="n" s="8">
        <f>IF(false,"120921791", "120921791")</f>
      </c>
      <c r="D38" t="s" s="8">
        <v>120</v>
      </c>
      <c r="E38" t="n" s="8">
        <v>4.0</v>
      </c>
      <c r="F38" t="n" s="8">
        <v>6756.0</v>
      </c>
      <c r="G38" t="s" s="8">
        <v>53</v>
      </c>
      <c r="H38" t="s" s="8">
        <v>50</v>
      </c>
      <c r="I38" t="s" s="8">
        <v>121</v>
      </c>
    </row>
    <row r="39" ht="16.0" customHeight="true">
      <c r="A39" t="n" s="7">
        <v>5.6102266E7</v>
      </c>
      <c r="B39" t="s" s="8">
        <v>60</v>
      </c>
      <c r="C39" t="n" s="8">
        <f>IF(false,"120921718", "120921718")</f>
      </c>
      <c r="D39" t="s" s="8">
        <v>102</v>
      </c>
      <c r="E39" t="n" s="8">
        <v>1.0</v>
      </c>
      <c r="F39" t="n" s="8">
        <v>1399.0</v>
      </c>
      <c r="G39" t="s" s="8">
        <v>53</v>
      </c>
      <c r="H39" t="s" s="8">
        <v>50</v>
      </c>
      <c r="I39" t="s" s="8">
        <v>122</v>
      </c>
    </row>
    <row r="40" ht="16.0" customHeight="true">
      <c r="A40" t="n" s="7">
        <v>5.6161187E7</v>
      </c>
      <c r="B40" t="s" s="8">
        <v>60</v>
      </c>
      <c r="C40" t="n" s="8">
        <f>IF(false,"120922891", "120922891")</f>
      </c>
      <c r="D40" t="s" s="8">
        <v>123</v>
      </c>
      <c r="E40" t="n" s="8">
        <v>1.0</v>
      </c>
      <c r="F40" t="n" s="8">
        <v>439.0</v>
      </c>
      <c r="G40" t="s" s="8">
        <v>53</v>
      </c>
      <c r="H40" t="s" s="8">
        <v>50</v>
      </c>
      <c r="I40" t="s" s="8">
        <v>124</v>
      </c>
    </row>
    <row r="41" ht="16.0" customHeight="true">
      <c r="A41" t="n" s="7">
        <v>5.617841E7</v>
      </c>
      <c r="B41" t="s" s="8">
        <v>60</v>
      </c>
      <c r="C41" t="n" s="8">
        <f>IF(false,"005-1380", "005-1380")</f>
      </c>
      <c r="D41" t="s" s="8">
        <v>125</v>
      </c>
      <c r="E41" t="n" s="8">
        <v>1.0</v>
      </c>
      <c r="F41" t="n" s="8">
        <v>772.0</v>
      </c>
      <c r="G41" t="s" s="8">
        <v>53</v>
      </c>
      <c r="H41" t="s" s="8">
        <v>50</v>
      </c>
      <c r="I41" t="s" s="8">
        <v>126</v>
      </c>
    </row>
    <row r="42" ht="16.0" customHeight="true">
      <c r="A42" t="n" s="7">
        <v>5.6159493E7</v>
      </c>
      <c r="B42" t="s" s="8">
        <v>60</v>
      </c>
      <c r="C42" t="n" s="8">
        <f>IF(false,"120921791", "120921791")</f>
      </c>
      <c r="D42" t="s" s="8">
        <v>120</v>
      </c>
      <c r="E42" t="n" s="8">
        <v>1.0</v>
      </c>
      <c r="F42" t="n" s="8">
        <v>1689.0</v>
      </c>
      <c r="G42" t="s" s="8">
        <v>53</v>
      </c>
      <c r="H42" t="s" s="8">
        <v>50</v>
      </c>
      <c r="I42" t="s" s="8">
        <v>127</v>
      </c>
    </row>
    <row r="43" ht="16.0" customHeight="true">
      <c r="A43" t="n" s="7">
        <v>5.6135138E7</v>
      </c>
      <c r="B43" t="s" s="8">
        <v>60</v>
      </c>
      <c r="C43" t="n" s="8">
        <f>IF(false,"120923107", "120923107")</f>
      </c>
      <c r="D43" t="s" s="8">
        <v>128</v>
      </c>
      <c r="E43" t="n" s="8">
        <v>1.0</v>
      </c>
      <c r="F43" t="n" s="8">
        <v>521.0</v>
      </c>
      <c r="G43" t="s" s="8">
        <v>53</v>
      </c>
      <c r="H43" t="s" s="8">
        <v>50</v>
      </c>
      <c r="I43" t="s" s="8">
        <v>129</v>
      </c>
    </row>
    <row r="44" ht="16.0" customHeight="true">
      <c r="A44" t="n" s="7">
        <v>5.6132142E7</v>
      </c>
      <c r="B44" t="s" s="8">
        <v>60</v>
      </c>
      <c r="C44" t="n" s="8">
        <f>IF(false,"01-003884", "01-003884")</f>
      </c>
      <c r="D44" t="s" s="8">
        <v>84</v>
      </c>
      <c r="E44" t="n" s="8">
        <v>1.0</v>
      </c>
      <c r="F44" t="n" s="8">
        <v>979.0</v>
      </c>
      <c r="G44" t="s" s="8">
        <v>53</v>
      </c>
      <c r="H44" t="s" s="8">
        <v>50</v>
      </c>
      <c r="I44" t="s" s="8">
        <v>130</v>
      </c>
    </row>
    <row r="45" ht="16.0" customHeight="true">
      <c r="A45" t="n" s="7">
        <v>5.6042726E7</v>
      </c>
      <c r="B45" t="s" s="8">
        <v>51</v>
      </c>
      <c r="C45" t="n" s="8">
        <f>IF(false,"120921791", "120921791")</f>
      </c>
      <c r="D45" t="s" s="8">
        <v>120</v>
      </c>
      <c r="E45" t="n" s="8">
        <v>3.0</v>
      </c>
      <c r="F45" t="n" s="8">
        <v>4305.0</v>
      </c>
      <c r="G45" t="s" s="8">
        <v>53</v>
      </c>
      <c r="H45" t="s" s="8">
        <v>50</v>
      </c>
      <c r="I45" t="s" s="8">
        <v>131</v>
      </c>
    </row>
    <row r="46" ht="16.0" customHeight="true">
      <c r="A46" t="n" s="7">
        <v>5.6082306E7</v>
      </c>
      <c r="B46" t="s" s="8">
        <v>51</v>
      </c>
      <c r="C46" t="n" s="8">
        <f>IF(false,"120921872", "120921872")</f>
      </c>
      <c r="D46" t="s" s="8">
        <v>132</v>
      </c>
      <c r="E46" t="n" s="8">
        <v>1.0</v>
      </c>
      <c r="F46" t="n" s="8">
        <v>407.0</v>
      </c>
      <c r="G46" t="s" s="8">
        <v>53</v>
      </c>
      <c r="H46" t="s" s="8">
        <v>50</v>
      </c>
      <c r="I46" t="s" s="8">
        <v>133</v>
      </c>
    </row>
    <row r="47" ht="16.0" customHeight="true">
      <c r="A47" t="n" s="7">
        <v>5.6171092E7</v>
      </c>
      <c r="B47" t="s" s="8">
        <v>60</v>
      </c>
      <c r="C47" t="n" s="8">
        <f>IF(false,"120921904", "120921904")</f>
      </c>
      <c r="D47" t="s" s="8">
        <v>134</v>
      </c>
      <c r="E47" t="n" s="8">
        <v>1.0</v>
      </c>
      <c r="F47" t="n" s="8">
        <v>630.0</v>
      </c>
      <c r="G47" t="s" s="8">
        <v>53</v>
      </c>
      <c r="H47" t="s" s="8">
        <v>50</v>
      </c>
      <c r="I47" t="s" s="8">
        <v>135</v>
      </c>
    </row>
    <row r="48" ht="16.0" customHeight="true">
      <c r="A48" t="n" s="7">
        <v>5.5913433E7</v>
      </c>
      <c r="B48" t="s" s="8">
        <v>88</v>
      </c>
      <c r="C48" t="n" s="8">
        <f>IF(false,"2152400426", "2152400426")</f>
      </c>
      <c r="D48" t="s" s="8">
        <v>136</v>
      </c>
      <c r="E48" t="n" s="8">
        <v>1.0</v>
      </c>
      <c r="F48" t="n" s="8">
        <v>1938.0</v>
      </c>
      <c r="G48" t="s" s="8">
        <v>53</v>
      </c>
      <c r="H48" t="s" s="8">
        <v>50</v>
      </c>
      <c r="I48" t="s" s="8">
        <v>137</v>
      </c>
    </row>
    <row r="49" ht="16.0" customHeight="true">
      <c r="A49" t="n" s="7">
        <v>5.6136471E7</v>
      </c>
      <c r="B49" t="s" s="8">
        <v>60</v>
      </c>
      <c r="C49" t="n" s="8">
        <f>IF(false,"120922792", "120922792")</f>
      </c>
      <c r="D49" t="s" s="8">
        <v>138</v>
      </c>
      <c r="E49" t="n" s="8">
        <v>1.0</v>
      </c>
      <c r="F49" t="n" s="8">
        <v>318.0</v>
      </c>
      <c r="G49" t="s" s="8">
        <v>53</v>
      </c>
      <c r="H49" t="s" s="8">
        <v>50</v>
      </c>
      <c r="I49" t="s" s="8">
        <v>139</v>
      </c>
    </row>
    <row r="50" ht="16.0" customHeight="true">
      <c r="A50" t="n" s="7">
        <v>5.6191182E7</v>
      </c>
      <c r="B50" t="s" s="8">
        <v>60</v>
      </c>
      <c r="C50" t="n" s="8">
        <f>IF(false,"005-1413", "005-1413")</f>
      </c>
      <c r="D50" t="s" s="8">
        <v>140</v>
      </c>
      <c r="E50" t="n" s="8">
        <v>1.0</v>
      </c>
      <c r="F50" t="n" s="8">
        <v>410.0</v>
      </c>
      <c r="G50" t="s" s="8">
        <v>53</v>
      </c>
      <c r="H50" t="s" s="8">
        <v>50</v>
      </c>
      <c r="I50" t="s" s="8">
        <v>141</v>
      </c>
    </row>
    <row r="51" ht="16.0" customHeight="true"/>
    <row r="52" ht="16.0" customHeight="true">
      <c r="A52" t="s" s="1">
        <v>37</v>
      </c>
      <c r="B52" s="1"/>
      <c r="C52" s="1"/>
      <c r="D52" s="1"/>
      <c r="E52" s="1"/>
      <c r="F52" t="n" s="8">
        <v>74935.0</v>
      </c>
      <c r="G52" s="2"/>
    </row>
    <row r="53" ht="16.0" customHeight="true"/>
    <row r="54" ht="16.0" customHeight="true">
      <c r="A54" t="s" s="1">
        <v>36</v>
      </c>
    </row>
    <row r="55" ht="34.0" customHeight="true">
      <c r="A55" t="s" s="9">
        <v>38</v>
      </c>
      <c r="B55" t="s" s="9">
        <v>0</v>
      </c>
      <c r="C55" t="s" s="9">
        <v>43</v>
      </c>
      <c r="D55" t="s" s="9">
        <v>1</v>
      </c>
      <c r="E55" t="s" s="9">
        <v>2</v>
      </c>
      <c r="F55" t="s" s="9">
        <v>39</v>
      </c>
      <c r="G55" t="s" s="9">
        <v>5</v>
      </c>
      <c r="H55" t="s" s="9">
        <v>3</v>
      </c>
      <c r="I55" t="s" s="9">
        <v>4</v>
      </c>
    </row>
    <row r="56" ht="16.0" customHeight="true"/>
    <row r="57" ht="16.0" customHeight="true">
      <c r="A57" t="s" s="1">
        <v>37</v>
      </c>
      <c r="F57" t="n" s="8">
        <v>0.0</v>
      </c>
      <c r="G57" s="2"/>
      <c r="H57" s="0"/>
      <c r="I57" s="0"/>
    </row>
    <row r="58" ht="16.0" customHeight="true">
      <c r="A58" s="1"/>
      <c r="B58" s="1"/>
      <c r="C58" s="1"/>
      <c r="D58" s="1"/>
      <c r="E58" s="1"/>
      <c r="F58" s="1"/>
      <c r="G58" s="1"/>
      <c r="H58" s="1"/>
      <c r="I58" s="1"/>
    </row>
    <row r="59" ht="16.0" customHeight="true">
      <c r="A59" t="s" s="1">
        <v>40</v>
      </c>
    </row>
    <row r="60" ht="34.0" customHeight="true">
      <c r="A60" t="s" s="9">
        <v>47</v>
      </c>
      <c r="B60" t="s" s="9">
        <v>48</v>
      </c>
      <c r="C60" s="9"/>
      <c r="D60" s="9"/>
      <c r="E60" s="9"/>
      <c r="F60" t="s" s="9">
        <v>39</v>
      </c>
      <c r="G60" t="s" s="9">
        <v>5</v>
      </c>
      <c r="H60" t="s" s="9">
        <v>3</v>
      </c>
      <c r="I60" t="s" s="9">
        <v>4</v>
      </c>
    </row>
    <row r="61" ht="16.0" customHeight="true"/>
    <row r="62" ht="16.0" customHeight="true">
      <c r="A62" t="s" s="1">
        <v>37</v>
      </c>
      <c r="F62" t="n" s="8">
        <v>0.0</v>
      </c>
      <c r="G62" s="2"/>
      <c r="H62" s="0"/>
      <c r="I62" s="0"/>
    </row>
    <row r="63" ht="16.0" customHeight="true">
      <c r="A63" s="1"/>
      <c r="B63" s="1"/>
      <c r="C63" s="1"/>
      <c r="D63" s="1"/>
      <c r="E63" s="1"/>
      <c r="F63" s="1"/>
      <c r="G63" s="1"/>
      <c r="H63" s="1"/>
      <c r="I6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