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<sst xmlns="http://schemas.openxmlformats.org/spreadsheetml/2006/main" count="1172" uniqueCount="222">
  <si>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</si>
  <si>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</si>
  <si>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</si>
  <si>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</si>
  <si>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</si>
  <si>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</si>
  <si>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</si>
  <si>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</si>
  <si>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</si>
  <si>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</si>
  <si>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</si>
  <si>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</si>
  <si>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</si>
  <si>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</si>
  <si>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</si>
  <si>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</si>
  <si>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</si>
  <si>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</si>
  <si>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</si>
  <si>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</si>
  <si>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</si>
  <si>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</si>
  <si>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</si>
  <si>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</si>
  <si>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</si>
  <si>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</si>
  <si>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</si>
  <si>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</si>
  <si>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</si>
  <si>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</si>
  <si>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</si>
  <si>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</si>
  <si>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</si>
  <si>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</si>
  <si>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</si>
  <si>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</si>
  <si>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</si>
  <si>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</si>
  <si>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</si>
  <si>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</si>
  <si>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</si>
  <si>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</si>
  <si>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</si>
  <si>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</si>
  <si>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</si>
  <si>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</si>
  <si>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</si>
  <si>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</si>
  <si>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</si>
  <si>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</si>
  <si>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23.04.2021</t>
  </si>
  <si>
    <t>16.04.2021</t>
  </si>
  <si>
    <t>Гель для стирки Kao Attack Bio EX, 0.77 кг, дой-пак</t>
  </si>
  <si>
    <t>Платёж за скидку маркетплейса</t>
  </si>
  <si>
    <t>22.04.2021</t>
  </si>
  <si>
    <t>6080f6dc2af6cd1210eb802f</t>
  </si>
  <si>
    <t>20.04.2021</t>
  </si>
  <si>
    <t>Merries подгузники L (9-14 кг) 54 шт.</t>
  </si>
  <si>
    <t>Платёж за скидку по баллам Яндекс.Плюса</t>
  </si>
  <si>
    <t>607f2b437399012953f7b5e1</t>
  </si>
  <si>
    <t>21.04.2021</t>
  </si>
  <si>
    <t>Goo.N трусики Сheerful Baby XL (11-18 кг) 42 шт.</t>
  </si>
  <si>
    <t>Платёж за скидку по бонусам СберСпасибо</t>
  </si>
  <si>
    <t>607fa55f32da831ca786f8c9</t>
  </si>
  <si>
    <t>Missha BB крем Perfect Cover, SPF 42, 20 мл, оттенок: 13 bright beige</t>
  </si>
  <si>
    <t>607ea54c9066f468c4a93ead</t>
  </si>
  <si>
    <t>MEDI-PEEL Крем для кожи вокруг глаз Peptide Balance9 Eye Hyaluronic Volumy Eye Cream, 40 мл</t>
  </si>
  <si>
    <t>608030f26a864361c296ffa7</t>
  </si>
  <si>
    <t>Joonies подгузники Premium Soft M (6-11 кг) 58 шт.</t>
  </si>
  <si>
    <t>607feff4c5311b0177a529f9</t>
  </si>
  <si>
    <t>Manuoki трусики L (9-14 кг) 44 шт.</t>
  </si>
  <si>
    <t>60811bbd5a3951fec9d1e4c0</t>
  </si>
  <si>
    <t>Takeshi трусики бамбуковые Kid's L (9-14 кг) 44 шт.</t>
  </si>
  <si>
    <t>607f74d1792ab17ac0be712a</t>
  </si>
  <si>
    <t>19.04.2021</t>
  </si>
  <si>
    <t>Esthetic House кондиционер для волос CP-1 Ginger Purifying имбирный, 500 мл</t>
  </si>
  <si>
    <t>60811cd8dbdc315871781e9b</t>
  </si>
  <si>
    <t>60811f82863e4e61f35a6892</t>
  </si>
  <si>
    <t>Goo.N подгузники Ultra (6-11 кг) 80 шт.</t>
  </si>
  <si>
    <t>60811f883620c2566f893390</t>
  </si>
  <si>
    <t>Joonies трусики Premium Soft L (9-14 кг) 44 шт.</t>
  </si>
  <si>
    <t>60811f98dbdc310b5cf473c4</t>
  </si>
  <si>
    <t>60811f980fe99511b36e8f77</t>
  </si>
  <si>
    <t>60811f9904e9431ece995f3b</t>
  </si>
  <si>
    <t>Esthetic House Маска-филлер для волос CP-1 3 Seconds Hair Fill-Up Hair Clinic Ampoule, 170 мл</t>
  </si>
  <si>
    <t>60811f9b4f5c6e241ac288ed</t>
  </si>
  <si>
    <t>Ciracle салфетки для удаления черных точек Pore Control Blackhead Off Sheet, 30 шт.</t>
  </si>
  <si>
    <t>60811fa47153b339b30937be</t>
  </si>
  <si>
    <t>Goo.N подгузники Ultra NB (до 5 кг) 114 шт.</t>
  </si>
  <si>
    <t>60811fc5954f6b5c9982719f</t>
  </si>
  <si>
    <t>Goo.N подгузники Ultra S (4-8 кг) 104 шт.</t>
  </si>
  <si>
    <t>Esthetic House шампунь для волос протеиновый CP-1 Bright Complex Intense Nourishing, 500 мл</t>
  </si>
  <si>
    <t>607eff160fe9950171eeed2b</t>
  </si>
  <si>
    <t>Joonies трусики Comfort XL (12-17 кг) 38 шт.</t>
  </si>
  <si>
    <t>607f03d42fe09842184b3ecb</t>
  </si>
  <si>
    <t>607ea31a3b31766c4865c404</t>
  </si>
  <si>
    <t>607ee4ff6a86434af596ffc1</t>
  </si>
  <si>
    <t>17.04.2021</t>
  </si>
  <si>
    <t>Max Factor карандаш Real Brow Fiber Pencil, оттенок 005 rich brown</t>
  </si>
  <si>
    <t>6081243b83b1f213a96b4e3c</t>
  </si>
  <si>
    <t>Смесь БИБИКОЛЬ Нэнни 1 с пребиотиками, с 0 до 6 месяцев, 800 г</t>
  </si>
  <si>
    <t>6081272c03c378b3f49e9967</t>
  </si>
  <si>
    <t>Joonies трусики Comfort M (6-11 кг) 54 шт.</t>
  </si>
  <si>
    <t>608081907153b31d99646c35</t>
  </si>
  <si>
    <t>607ffb1903c378478857a823</t>
  </si>
  <si>
    <t>10.04.2021</t>
  </si>
  <si>
    <t>608153877153b3cdc1538e1f</t>
  </si>
  <si>
    <t>18.04.2021</t>
  </si>
  <si>
    <t>Смесь Kabrita 2 GOLD для комфортного пищеварения, 6-12 месяцев, 400 г</t>
  </si>
  <si>
    <t>608155d994d52726df625164</t>
  </si>
  <si>
    <t>607f45c3f78dba1076a6e53b</t>
  </si>
  <si>
    <t>60816ee9954f6b717820bce1</t>
  </si>
  <si>
    <t>YokoSun трусики M (6-10 кг) 58 шт.</t>
  </si>
  <si>
    <t>607dc03d0fe9957dcaeeec7e</t>
  </si>
  <si>
    <t>YokoSun подгузники M (5-10 кг) 62 шт.</t>
  </si>
  <si>
    <t>Merries трусики XL (12-22 кг) 50 шт.</t>
  </si>
  <si>
    <t>6081709e3b31764263248c28</t>
  </si>
  <si>
    <t>607f2b2b9066f45412a93e9e</t>
  </si>
  <si>
    <t>Набор Esthetic House CP-1 Intense nourishing v2.0, шампунь, 500 мл и кондиционер, 500 мл</t>
  </si>
  <si>
    <t>608170f3fbacea5eb16255d8</t>
  </si>
  <si>
    <t>Pigeon Поильник MagMag с трубочкой, 8+ мес., 200 мл</t>
  </si>
  <si>
    <t>607ec637792ab12cbebe7256</t>
  </si>
  <si>
    <t>Nagara поглотитель запаха Aqua Beads</t>
  </si>
  <si>
    <t>608172b0739901794cddedb2</t>
  </si>
  <si>
    <t>Стиральный порошок Meine Liebe Универсальный, пластиковый пакет, 1 кг</t>
  </si>
  <si>
    <t>6081738583b1f21a0ff0f52d</t>
  </si>
  <si>
    <t>Goo.N подгузники NB (0-5 кг) 90 шт.</t>
  </si>
  <si>
    <t>60817ce1954f6b12c6bf018a</t>
  </si>
  <si>
    <t>607efa236a864379a096ff33</t>
  </si>
  <si>
    <t>Смесь БИБИКОЛЬ Нэнни 3, от 1 года, 800 г</t>
  </si>
  <si>
    <t>608183a304e9433ce2f2e4b7</t>
  </si>
  <si>
    <t>Смесь Kabrita 3 GOLD для комфортного пищеварения, старше 12 месяцев, 400 г</t>
  </si>
  <si>
    <t>6081858b04e9433e73086ff4</t>
  </si>
  <si>
    <t>Goo.N подгузники M (6-11 кг) 64 шт.</t>
  </si>
  <si>
    <t>608188dadbdc31fdc0ffbda8</t>
  </si>
  <si>
    <t>YokoSun трусики Econom L (9-14 кг) 44 шт.</t>
  </si>
  <si>
    <t>607db0f2f98801a2c28bfe54</t>
  </si>
  <si>
    <t>60818eb894d527ab952107a3</t>
  </si>
  <si>
    <t>60819544954f6bcde7459acf</t>
  </si>
  <si>
    <t>6081a34a0fe9955785c5e9bb</t>
  </si>
  <si>
    <t>12.04.2021</t>
  </si>
  <si>
    <t>Ёkitto трусики XXL (15+ кг) 34 шт.</t>
  </si>
  <si>
    <t>6081a43303c3788d34cfdf49</t>
  </si>
  <si>
    <t>6081c11e954f6b2c144ff92c</t>
  </si>
  <si>
    <t>Ёkitto трусики L (9-14 кг) 44 шт.</t>
  </si>
  <si>
    <t>6081c8dd03c37868f8586c91</t>
  </si>
  <si>
    <t>MEDI-PEEL 5GF Bor-Tox Peptide Ampoule сыворотка для лица с эффектом ботокса, 30 мл</t>
  </si>
  <si>
    <t>6081cd6c03c378107bc42e8d</t>
  </si>
  <si>
    <t>YokoSun трусики L (9-14 кг) 44 шт.</t>
  </si>
  <si>
    <t>607feada6a864355d4970005</t>
  </si>
  <si>
    <t>6081396494d527d01acc21be</t>
  </si>
  <si>
    <t>6080321d5a395151b7c1733d</t>
  </si>
  <si>
    <t>Joonies трусики Premium Soft XL (12-17 кг) 38 шт.</t>
  </si>
  <si>
    <t>6080896699d6ef6dffd10a99</t>
  </si>
  <si>
    <t>6080d57ebed21e42eec248f1</t>
  </si>
  <si>
    <t>Смесь БИБИКОЛЬ Нэнни 1 с пребиотиками, с 0 до 6 месяцев, 400 г</t>
  </si>
  <si>
    <t>60820055b9f8eda9b1bb07bb</t>
  </si>
  <si>
    <t>Goo.N трусики Ultra XL (12-20 кг) 50 шт.</t>
  </si>
  <si>
    <t>6082014a3b31761b0c9454f1</t>
  </si>
  <si>
    <t>607e5c0a792ab13982be713c</t>
  </si>
  <si>
    <t>Merries трусики XXL (15-28 кг) 32 шт.</t>
  </si>
  <si>
    <t>6082022e32da832d54f12cb5</t>
  </si>
  <si>
    <t>608062af0fe995741aeeec78</t>
  </si>
  <si>
    <t>Missha пилинг-гель для лица Super Aqua Intensive exfoliator 100 мл</t>
  </si>
  <si>
    <t>60820414fbacea426d6e5231</t>
  </si>
  <si>
    <t>Merries подгузники M (6-11 кг) 64 шт.</t>
  </si>
  <si>
    <t>6082044399d6ef4724b82919</t>
  </si>
  <si>
    <t>608090aaf9880198398bfe12</t>
  </si>
  <si>
    <t>6082084120d51d2dead6a723</t>
  </si>
  <si>
    <t>6082085e7153b387b5c19096</t>
  </si>
  <si>
    <t>60820aa4b9f8ed972f4cf54a</t>
  </si>
  <si>
    <t>Esthetic House Набор Шампунь + кондиционер для волос CP-1, 500 мл + 100 мл</t>
  </si>
  <si>
    <t>60820acc03c37896312ff8bf</t>
  </si>
  <si>
    <t>Pigeon Бутылочка Перистальтик Плюс с широким горлом PP, 160 мл, с рождения, бесцветный</t>
  </si>
  <si>
    <t>607f3761f4c0cb10a254d4d5</t>
  </si>
  <si>
    <t>607f0d01dff13b5fd6b23e19</t>
  </si>
  <si>
    <t>608210769066f406428aa041</t>
  </si>
  <si>
    <t>Goo.N трусики Ultra M (7-12 кг) 74 шт.</t>
  </si>
  <si>
    <t>6082116e8927ca0b55dc8200</t>
  </si>
  <si>
    <t>Sosu Носочки для педикюра мужские с ароматом зеленого чая, 2 пары 100 мл</t>
  </si>
  <si>
    <t>60821196dbdc31354e0186f5</t>
  </si>
  <si>
    <t>6080f72ab9f8ed3e771ed112</t>
  </si>
  <si>
    <t>60800f31c5311b09a2a52971</t>
  </si>
  <si>
    <t>YokoSun подгузники S (до 6 кг) 82 шт.</t>
  </si>
  <si>
    <t>607ee24832da831aed86f8dc</t>
  </si>
  <si>
    <t>YokoSun трусики XL (12-20 кг) 38 шт.</t>
  </si>
  <si>
    <t>608213307153b3cbb7942ed8</t>
  </si>
  <si>
    <t>608213405a395123ca92138b</t>
  </si>
  <si>
    <t>6082134c8927caeee4afc460</t>
  </si>
  <si>
    <t>608025293b31766b9865c369</t>
  </si>
  <si>
    <t>607ffb0b8927ca963b66aabe</t>
  </si>
  <si>
    <t>608076c404e9437da5052c95</t>
  </si>
  <si>
    <t>60806e00954f6b851d8cc67f</t>
  </si>
  <si>
    <t>Goo.N трусики L (9-14 кг) 44 шт.</t>
  </si>
  <si>
    <t>6080014594d527e5fbcc21a7</t>
  </si>
  <si>
    <t>608070435a3951ba74c1746d</t>
  </si>
  <si>
    <t>Esthetic House шампунь для волос CP-1 Ginger Purifying, 500 мл</t>
  </si>
  <si>
    <t>60821d52c3080fdc8ff9ec63</t>
  </si>
  <si>
    <t>607fdd738927cae86766ab9d</t>
  </si>
  <si>
    <t>607ff0247399013d3df7b5dd</t>
  </si>
  <si>
    <t>607e94d203c3782eb857a697</t>
  </si>
  <si>
    <t>60822d063b317648d0ae75d8</t>
  </si>
  <si>
    <t>60811605dbdc31cd79574def</t>
  </si>
  <si>
    <t>607fe0eb8927ca7c8d66ab65</t>
  </si>
  <si>
    <t>60808701f78dba4ddaa6e570</t>
  </si>
  <si>
    <t>La'dor Wonder Hair Oil Масло увлажняющее для восстановления и блеска волос, 10 мл</t>
  </si>
  <si>
    <t>6080f3205a39515097c172f8</t>
  </si>
  <si>
    <t>Pigeon Щетка для бутылочек с губкой, зеленый</t>
  </si>
  <si>
    <t>6082366604e9439cfbe6f221</t>
  </si>
  <si>
    <t>607fe703954f6b2f048cc6cd</t>
  </si>
  <si>
    <t>Wonder Bath универсальный гель-детокс для Super Vegitoks Cleanser Purple, 300 мл</t>
  </si>
  <si>
    <t>607e6c5204e94313e2052cd2</t>
  </si>
  <si>
    <t>Esthetic House маска-филлер CP-1 3 Seconds Hair Ringer (Hair Fill-up Ampoule), 13 мл, 10 шт.</t>
  </si>
  <si>
    <t>607ff84a863e4e5d0588bf68</t>
  </si>
  <si>
    <t>Vivienne Sabo Тушь для ресниц Cabaret Premiere, 01 черный</t>
  </si>
  <si>
    <t>607fb04b863e4e585a88bf31</t>
  </si>
  <si>
    <t>31.03.2021</t>
  </si>
  <si>
    <t>Bourjois Консилер 123 Perfect Color Correcting Stick, оттенок зеленый/персиковый/фиолетовый</t>
  </si>
  <si>
    <t>Возврат платежа за скидку по баллам Яндекс.Плюса</t>
  </si>
  <si>
    <t>60816b1c5a3951c830198538</t>
  </si>
  <si>
    <t>Возврат платежа за скидку маркетплейса</t>
  </si>
  <si>
    <t>60816b1c3b31761f6c986630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</si>
</sst>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691397.0</v>
      </c>
    </row>
    <row r="4" spans="1:9" s="3" customFormat="1" x14ac:dyDescent="0.2" ht="16.0" customHeight="true">
      <c r="A4" s="3" t="s">
        <v>34</v>
      </c>
      <c r="B4" s="10" t="n">
        <v>35166.38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4.3631831E7</v>
      </c>
      <c r="B8" s="8" t="s">
        <v>51</v>
      </c>
      <c r="C8" s="8" t="n">
        <f>IF(false,"000-631", "000-631")</f>
      </c>
      <c r="D8" s="8" t="s">
        <v>52</v>
      </c>
      <c r="E8" s="8" t="n">
        <v>2.0</v>
      </c>
      <c r="F8" s="8" t="n">
        <v>168.0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4.4094862E7</v>
      </c>
      <c r="B9" t="s" s="8">
        <v>56</v>
      </c>
      <c r="C9" t="n" s="8">
        <f>IF(false,"003-315", "003-315")</f>
      </c>
      <c r="D9" t="s" s="8">
        <v>57</v>
      </c>
      <c r="E9" t="n" s="8">
        <v>2.0</v>
      </c>
      <c r="F9" t="n" s="8">
        <v>190.0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4.4113448E7</v>
      </c>
      <c r="B10" s="8" t="s">
        <v>60</v>
      </c>
      <c r="C10" s="8" t="n">
        <f>IF(false,"005-1359", "005-1359")</f>
      </c>
      <c r="D10" s="8" t="s">
        <v>61</v>
      </c>
      <c r="E10" s="8" t="n">
        <v>1.0</v>
      </c>
      <c r="F10" s="8" t="n">
        <v>365.0</v>
      </c>
      <c r="G10" s="8" t="s">
        <v>62</v>
      </c>
      <c r="H10" t="s" s="8">
        <v>54</v>
      </c>
      <c r="I10" t="s" s="8">
        <v>63</v>
      </c>
    </row>
    <row r="11" ht="16.0" customHeight="true">
      <c r="A11" t="n" s="7">
        <v>4.4021833E7</v>
      </c>
      <c r="B11" t="s" s="8">
        <v>56</v>
      </c>
      <c r="C11" t="n" s="8">
        <f>IF(false,"120922158", "120922158")</f>
      </c>
      <c r="D11" t="s" s="8">
        <v>64</v>
      </c>
      <c r="E11" t="n" s="8">
        <v>1.0</v>
      </c>
      <c r="F11" t="n" s="8">
        <v>413.0</v>
      </c>
      <c r="G11" t="s" s="8">
        <v>62</v>
      </c>
      <c r="H11" t="s" s="8">
        <v>54</v>
      </c>
      <c r="I11" t="s" s="8">
        <v>65</v>
      </c>
    </row>
    <row r="12" spans="1:9" x14ac:dyDescent="0.2" ht="16.0" customHeight="true">
      <c r="A12" s="7" t="n">
        <v>4.4184838E7</v>
      </c>
      <c r="B12" t="s" s="8">
        <v>60</v>
      </c>
      <c r="C12" t="n" s="8">
        <f>IF(false,"120922407", "120922407")</f>
      </c>
      <c r="D12" t="s" s="8">
        <v>66</v>
      </c>
      <c r="E12" t="n" s="8">
        <v>1.0</v>
      </c>
      <c r="F12" t="n" s="8">
        <v>148.0</v>
      </c>
      <c r="G12" t="s" s="8">
        <v>62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4.4147691E7</v>
      </c>
      <c r="B13" s="8" t="s">
        <v>60</v>
      </c>
      <c r="C13" s="8" t="n">
        <f>IF(false,"120921957", "120921957")</f>
      </c>
      <c r="D13" s="8" t="s">
        <v>68</v>
      </c>
      <c r="E13" s="8" t="n">
        <v>1.0</v>
      </c>
      <c r="F13" s="8" t="n">
        <v>195.0</v>
      </c>
      <c r="G13" s="8" t="s">
        <v>58</v>
      </c>
      <c r="H13" s="8" t="s">
        <v>54</v>
      </c>
      <c r="I13" s="8" t="s">
        <v>69</v>
      </c>
    </row>
    <row r="14" spans="1:9" x14ac:dyDescent="0.2" ht="16.0" customHeight="true">
      <c r="A14" s="7" t="n">
        <v>4.4097731E7</v>
      </c>
      <c r="B14" s="8" t="s">
        <v>56</v>
      </c>
      <c r="C14" s="8" t="n">
        <f>IF(false,"008-576", "008-576")</f>
      </c>
      <c r="D14" s="8" t="s">
        <v>70</v>
      </c>
      <c r="E14" s="8" t="n">
        <v>1.0</v>
      </c>
      <c r="F14" s="8" t="n">
        <v>157.0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4.4110283E7</v>
      </c>
      <c r="B15" t="s" s="8">
        <v>60</v>
      </c>
      <c r="C15" t="n" s="8">
        <f>IF(false,"120921743", "120921743")</f>
      </c>
      <c r="D15" t="s" s="8">
        <v>72</v>
      </c>
      <c r="E15" t="n" s="8">
        <v>2.0</v>
      </c>
      <c r="F15" t="n" s="8">
        <v>293.0</v>
      </c>
      <c r="G15" t="s" s="8">
        <v>62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4.3933382E7</v>
      </c>
      <c r="B16" t="s" s="8">
        <v>74</v>
      </c>
      <c r="C16" t="n" s="8">
        <f>IF(false,"120922163", "120922163")</f>
      </c>
      <c r="D16" t="s" s="8">
        <v>75</v>
      </c>
      <c r="E16" t="n" s="8">
        <v>1.0</v>
      </c>
      <c r="F16" s="8" t="n">
        <v>117.0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4.4056457E7</v>
      </c>
      <c r="B17" s="8" t="s">
        <v>56</v>
      </c>
      <c r="C17" s="8" t="n">
        <f>IF(false,"120921957", "120921957")</f>
      </c>
      <c r="D17" s="8" t="s">
        <v>68</v>
      </c>
      <c r="E17" s="8" t="n">
        <v>2.0</v>
      </c>
      <c r="F17" s="8" t="n">
        <v>250.0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4.40796E7</v>
      </c>
      <c r="B18" t="s" s="8">
        <v>56</v>
      </c>
      <c r="C18" t="n" s="8">
        <f>IF(false,"005-1111", "005-1111")</f>
      </c>
      <c r="D18" t="s" s="8">
        <v>78</v>
      </c>
      <c r="E18" t="n" s="8">
        <v>1.0</v>
      </c>
      <c r="F18" t="n" s="8">
        <v>233.0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4.4020934E7</v>
      </c>
      <c r="B19" s="8" t="s">
        <v>56</v>
      </c>
      <c r="C19" s="8" t="n">
        <f>IF(false,"01-003884", "01-003884")</f>
      </c>
      <c r="D19" s="8" t="s">
        <v>80</v>
      </c>
      <c r="E19" s="8" t="n">
        <v>1.0</v>
      </c>
      <c r="F19" s="8" t="n">
        <v>77.0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4.3997612E7</v>
      </c>
      <c r="B20" s="8" t="s">
        <v>56</v>
      </c>
      <c r="C20" s="8" t="n">
        <f>IF(false,"005-1359", "005-1359")</f>
      </c>
      <c r="D20" s="8" t="s">
        <v>61</v>
      </c>
      <c r="E20" s="8" t="n">
        <v>1.0</v>
      </c>
      <c r="F20" s="8" t="n">
        <v>82.0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4.4101906E7</v>
      </c>
      <c r="B21" t="s" s="8">
        <v>56</v>
      </c>
      <c r="C21" t="n" s="8">
        <f>IF(false,"01-003884", "01-003884")</f>
      </c>
      <c r="D21" t="s" s="8">
        <v>80</v>
      </c>
      <c r="E21" t="n" s="8">
        <v>1.0</v>
      </c>
      <c r="F21" t="n" s="8">
        <v>121.0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4.3997439E7</v>
      </c>
      <c r="B22" t="s" s="8">
        <v>56</v>
      </c>
      <c r="C22" t="n" s="8">
        <f>IF(false,"120921371", "120921371")</f>
      </c>
      <c r="D22" t="s" s="8">
        <v>84</v>
      </c>
      <c r="E22" t="n" s="8">
        <v>3.0</v>
      </c>
      <c r="F22" s="8" t="n">
        <v>405.0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4.4111285E7</v>
      </c>
      <c r="B23" s="8" t="s">
        <v>60</v>
      </c>
      <c r="C23" s="8" t="n">
        <f>IF(false,"120921471", "120921471")</f>
      </c>
      <c r="D23" s="8" t="s">
        <v>86</v>
      </c>
      <c r="E23" s="8" t="n">
        <v>1.0</v>
      </c>
      <c r="F23" s="8" t="n">
        <v>103.0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4.411799E7</v>
      </c>
      <c r="B24" t="s" s="8">
        <v>60</v>
      </c>
      <c r="C24" t="n" s="8">
        <f>IF(false,"005-1112", "005-1112")</f>
      </c>
      <c r="D24" t="s" s="8">
        <v>88</v>
      </c>
      <c r="E24" t="n" s="8">
        <v>1.0</v>
      </c>
      <c r="F24" t="n" s="8">
        <v>184.0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4.411799E7</v>
      </c>
      <c r="B25" t="s" s="8">
        <v>60</v>
      </c>
      <c r="C25" t="n" s="8">
        <f>IF(false,"005-1113", "005-1113")</f>
      </c>
      <c r="D25" t="s" s="8">
        <v>90</v>
      </c>
      <c r="E25" t="n" s="8">
        <v>1.0</v>
      </c>
      <c r="F25" t="n" s="8">
        <v>179.0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4.4069037E7</v>
      </c>
      <c r="B26" t="s" s="8">
        <v>56</v>
      </c>
      <c r="C26" t="n" s="8">
        <f>IF(false,"01-004111", "01-004111")</f>
      </c>
      <c r="D26" t="s" s="8">
        <v>91</v>
      </c>
      <c r="E26" t="n" s="8">
        <v>1.0</v>
      </c>
      <c r="F26" t="n" s="8">
        <v>897.0</v>
      </c>
      <c r="G26" t="s" s="8">
        <v>62</v>
      </c>
      <c r="H26" t="s" s="8">
        <v>54</v>
      </c>
      <c r="I26" t="s" s="8">
        <v>92</v>
      </c>
    </row>
    <row r="27" ht="16.0" customHeight="true">
      <c r="A27" t="n" s="7">
        <v>4.4071507E7</v>
      </c>
      <c r="B27" t="s" s="8">
        <v>56</v>
      </c>
      <c r="C27" t="n" s="8">
        <f>IF(false,"120922351", "120922351")</f>
      </c>
      <c r="D27" t="s" s="8">
        <v>93</v>
      </c>
      <c r="E27" t="n" s="8">
        <v>1.0</v>
      </c>
      <c r="F27" t="n" s="8">
        <v>378.0</v>
      </c>
      <c r="G27" t="s" s="8">
        <v>62</v>
      </c>
      <c r="H27" t="s" s="8">
        <v>54</v>
      </c>
      <c r="I27" t="s" s="8">
        <v>94</v>
      </c>
    </row>
    <row r="28" ht="16.0" customHeight="true">
      <c r="A28" t="n" s="7">
        <v>4.4020934E7</v>
      </c>
      <c r="B28" t="s" s="8">
        <v>56</v>
      </c>
      <c r="C28" t="n" s="8">
        <f>IF(false,"01-003884", "01-003884")</f>
      </c>
      <c r="D28" t="s" s="8">
        <v>80</v>
      </c>
      <c r="E28" t="n" s="8">
        <v>1.0</v>
      </c>
      <c r="F28" t="n" s="8">
        <v>332.0</v>
      </c>
      <c r="G28" t="s" s="8">
        <v>58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4.4056457E7</v>
      </c>
      <c r="B29" t="s" s="8">
        <v>56</v>
      </c>
      <c r="C29" t="n" s="8">
        <f>IF(false,"120921957", "120921957")</f>
      </c>
      <c r="D29" t="s" s="8">
        <v>68</v>
      </c>
      <c r="E29" t="n" s="8">
        <v>2.0</v>
      </c>
      <c r="F29" t="n" s="8">
        <v>519.0</v>
      </c>
      <c r="G29" s="8" t="s">
        <v>62</v>
      </c>
      <c r="H29" t="s" s="8">
        <v>54</v>
      </c>
      <c r="I29" s="8" t="s">
        <v>96</v>
      </c>
    </row>
    <row r="30" ht="16.0" customHeight="true">
      <c r="A30" t="n" s="7">
        <v>4.3671401E7</v>
      </c>
      <c r="B30" t="s" s="8">
        <v>97</v>
      </c>
      <c r="C30" t="n" s="8">
        <f>IF(false,"120922213", "120922213")</f>
      </c>
      <c r="D30" t="s" s="8">
        <v>98</v>
      </c>
      <c r="E30" t="n" s="8">
        <v>1.0</v>
      </c>
      <c r="F30" t="n" s="8">
        <v>72.0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4.3692473E7</v>
      </c>
      <c r="B31" t="s" s="8">
        <v>97</v>
      </c>
      <c r="C31" t="n" s="8">
        <f>IF(false,"01-004215", "01-004215")</f>
      </c>
      <c r="D31" t="s" s="8">
        <v>100</v>
      </c>
      <c r="E31" t="n" s="8">
        <v>2.0</v>
      </c>
      <c r="F31" t="n" s="8">
        <v>500.0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4.4224957E7</v>
      </c>
      <c r="B32" t="s" s="8">
        <v>60</v>
      </c>
      <c r="C32" t="n" s="8">
        <f>IF(false,"120922352", "120922352")</f>
      </c>
      <c r="D32" t="s" s="8">
        <v>102</v>
      </c>
      <c r="E32" t="n" s="8">
        <v>1.0</v>
      </c>
      <c r="F32" t="n" s="8">
        <v>176.0</v>
      </c>
      <c r="G32" t="s" s="8">
        <v>58</v>
      </c>
      <c r="H32" t="s" s="8">
        <v>54</v>
      </c>
      <c r="I32" t="s" s="8">
        <v>103</v>
      </c>
    </row>
    <row r="33" ht="16.0" customHeight="true">
      <c r="A33" t="n" s="7">
        <v>4.4153784E7</v>
      </c>
      <c r="B33" t="s" s="8">
        <v>60</v>
      </c>
      <c r="C33" t="n" s="8">
        <f>IF(false,"01-003884", "01-003884")</f>
      </c>
      <c r="D33" t="s" s="8">
        <v>80</v>
      </c>
      <c r="E33" t="n" s="8">
        <v>1.0</v>
      </c>
      <c r="F33" t="n" s="8">
        <v>1.0</v>
      </c>
      <c r="G33" t="s" s="8">
        <v>62</v>
      </c>
      <c r="H33" t="s" s="8">
        <v>54</v>
      </c>
      <c r="I33" t="s" s="8">
        <v>104</v>
      </c>
    </row>
    <row r="34" ht="16.0" customHeight="true">
      <c r="A34" t="n" s="7">
        <v>4.2894906E7</v>
      </c>
      <c r="B34" t="s" s="8">
        <v>105</v>
      </c>
      <c r="C34" t="n" s="8">
        <f>IF(false,"120921743", "120921743")</f>
      </c>
      <c r="D34" t="s" s="8">
        <v>72</v>
      </c>
      <c r="E34" t="n" s="8">
        <v>2.0</v>
      </c>
      <c r="F34" t="n" s="8">
        <v>360.0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4.3768672E7</v>
      </c>
      <c r="B35" t="s" s="8">
        <v>107</v>
      </c>
      <c r="C35" t="n" s="8">
        <f>IF(false,"120906022", "120906022")</f>
      </c>
      <c r="D35" t="s" s="8">
        <v>108</v>
      </c>
      <c r="E35" t="n" s="8">
        <v>3.0</v>
      </c>
      <c r="F35" t="n" s="8">
        <v>459.0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4.4105932E7</v>
      </c>
      <c r="B36" t="s" s="8">
        <v>60</v>
      </c>
      <c r="C36" t="n" s="8">
        <f>IF(false,"120922351", "120922351")</f>
      </c>
      <c r="D36" t="s" s="8">
        <v>93</v>
      </c>
      <c r="E36" t="n" s="8">
        <v>1.0</v>
      </c>
      <c r="F36" t="n" s="8">
        <v>115.0</v>
      </c>
      <c r="G36" t="s" s="8">
        <v>58</v>
      </c>
      <c r="H36" t="s" s="8">
        <v>54</v>
      </c>
      <c r="I36" t="s" s="8">
        <v>110</v>
      </c>
    </row>
    <row r="37" ht="16.0" customHeight="true">
      <c r="A37" t="n" s="7">
        <v>4.3892739E7</v>
      </c>
      <c r="B37" t="s" s="8">
        <v>74</v>
      </c>
      <c r="C37" t="n" s="8">
        <f>IF(false,"120922158", "120922158")</f>
      </c>
      <c r="D37" t="s" s="8">
        <v>64</v>
      </c>
      <c r="E37" t="n" s="8">
        <v>1.0</v>
      </c>
      <c r="F37" t="n" s="8">
        <v>86.0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4.3954578E7</v>
      </c>
      <c r="B38" t="s" s="8">
        <v>74</v>
      </c>
      <c r="C38" t="n" s="8">
        <f>IF(false,"005-1514", "005-1514")</f>
      </c>
      <c r="D38" t="s" s="8">
        <v>112</v>
      </c>
      <c r="E38" t="n" s="8">
        <v>1.0</v>
      </c>
      <c r="F38" t="n" s="8">
        <v>37.0</v>
      </c>
      <c r="G38" t="s" s="8">
        <v>58</v>
      </c>
      <c r="H38" t="s" s="8">
        <v>54</v>
      </c>
      <c r="I38" t="s" s="8">
        <v>113</v>
      </c>
    </row>
    <row r="39" ht="16.0" customHeight="true">
      <c r="A39" t="n" s="7">
        <v>4.3954578E7</v>
      </c>
      <c r="B39" t="s" s="8">
        <v>74</v>
      </c>
      <c r="C39" t="n" s="8">
        <f>IF(false,"005-1512", "005-1512")</f>
      </c>
      <c r="D39" t="s" s="8">
        <v>114</v>
      </c>
      <c r="E39" t="n" s="8">
        <v>1.0</v>
      </c>
      <c r="F39" t="n" s="8">
        <v>37.0</v>
      </c>
      <c r="G39" t="s" s="8">
        <v>58</v>
      </c>
      <c r="H39" t="s" s="8">
        <v>54</v>
      </c>
      <c r="I39" t="s" s="8">
        <v>113</v>
      </c>
    </row>
    <row r="40" ht="16.0" customHeight="true">
      <c r="A40" t="n" s="7">
        <v>4.4103243E7</v>
      </c>
      <c r="B40" t="s" s="8">
        <v>56</v>
      </c>
      <c r="C40" t="n" s="8">
        <f>IF(false,"005-1039", "005-1039")</f>
      </c>
      <c r="D40" t="s" s="8">
        <v>115</v>
      </c>
      <c r="E40" t="n" s="8">
        <v>1.0</v>
      </c>
      <c r="F40" t="n" s="8">
        <v>196.0</v>
      </c>
      <c r="G40" t="s" s="8">
        <v>53</v>
      </c>
      <c r="H40" t="s" s="8">
        <v>54</v>
      </c>
      <c r="I40" t="s" s="8">
        <v>116</v>
      </c>
    </row>
    <row r="41" ht="16.0" customHeight="true">
      <c r="A41" t="n" s="7">
        <v>4.409471E7</v>
      </c>
      <c r="B41" t="s" s="8">
        <v>56</v>
      </c>
      <c r="C41" t="n" s="8">
        <f>IF(false,"005-1039", "005-1039")</f>
      </c>
      <c r="D41" t="s" s="8">
        <v>115</v>
      </c>
      <c r="E41" t="n" s="8">
        <v>1.0</v>
      </c>
      <c r="F41" t="n" s="8">
        <v>1707.0</v>
      </c>
      <c r="G41" t="s" s="8">
        <v>62</v>
      </c>
      <c r="H41" t="s" s="8">
        <v>54</v>
      </c>
      <c r="I41" t="s" s="8">
        <v>117</v>
      </c>
    </row>
    <row r="42" ht="16.0" customHeight="true">
      <c r="A42" t="n" s="7">
        <v>4.4123653E7</v>
      </c>
      <c r="B42" t="s" s="8">
        <v>60</v>
      </c>
      <c r="C42" t="n" s="8">
        <f>IF(false,"120921942", "120921942")</f>
      </c>
      <c r="D42" t="s" s="8">
        <v>118</v>
      </c>
      <c r="E42" t="n" s="8">
        <v>1.0</v>
      </c>
      <c r="F42" t="n" s="8">
        <v>275.0</v>
      </c>
      <c r="G42" t="s" s="8">
        <v>53</v>
      </c>
      <c r="H42" t="s" s="8">
        <v>54</v>
      </c>
      <c r="I42" t="s" s="8">
        <v>119</v>
      </c>
    </row>
    <row r="43" ht="16.0" customHeight="true">
      <c r="A43" t="n" s="7">
        <v>4.4040449E7</v>
      </c>
      <c r="B43" t="s" s="8">
        <v>56</v>
      </c>
      <c r="C43" t="n" s="8">
        <f>IF(false,"005-1282", "005-1282")</f>
      </c>
      <c r="D43" t="s" s="8">
        <v>120</v>
      </c>
      <c r="E43" t="n" s="8">
        <v>1.0</v>
      </c>
      <c r="F43" t="n" s="8">
        <v>427.0</v>
      </c>
      <c r="G43" t="s" s="8">
        <v>62</v>
      </c>
      <c r="H43" t="s" s="8">
        <v>54</v>
      </c>
      <c r="I43" t="s" s="8">
        <v>121</v>
      </c>
    </row>
    <row r="44" ht="16.0" customHeight="true">
      <c r="A44" t="n" s="7">
        <v>4.408814E7</v>
      </c>
      <c r="B44" t="s" s="8">
        <v>56</v>
      </c>
      <c r="C44" t="n" s="8">
        <f>IF(false,"120922641", "120922641")</f>
      </c>
      <c r="D44" t="s" s="8">
        <v>122</v>
      </c>
      <c r="E44" t="n" s="8">
        <v>1.0</v>
      </c>
      <c r="F44" t="n" s="8">
        <v>95.0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4.4078843E7</v>
      </c>
      <c r="B45" t="s" s="8">
        <v>56</v>
      </c>
      <c r="C45" t="n" s="8">
        <f>IF(false,"006-578", "006-578")</f>
      </c>
      <c r="D45" t="s" s="8">
        <v>124</v>
      </c>
      <c r="E45" t="n" s="8">
        <v>1.0</v>
      </c>
      <c r="F45" t="n" s="8">
        <v>51.0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4.4066486E7</v>
      </c>
      <c r="B46" t="s" s="8">
        <v>56</v>
      </c>
      <c r="C46" t="n" s="8">
        <f>IF(false,"002-098", "002-098")</f>
      </c>
      <c r="D46" t="s" s="8">
        <v>126</v>
      </c>
      <c r="E46" t="n" s="8">
        <v>1.0</v>
      </c>
      <c r="F46" t="n" s="8">
        <v>157.0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4.4066486E7</v>
      </c>
      <c r="B47" t="s" s="8">
        <v>56</v>
      </c>
      <c r="C47" t="n" s="8">
        <f>IF(false,"002-098", "002-098")</f>
      </c>
      <c r="D47" t="s" s="8">
        <v>126</v>
      </c>
      <c r="E47" t="n" s="8">
        <v>1.0</v>
      </c>
      <c r="F47" t="n" s="8">
        <v>466.0</v>
      </c>
      <c r="G47" t="s" s="8">
        <v>62</v>
      </c>
      <c r="H47" t="s" s="8">
        <v>54</v>
      </c>
      <c r="I47" t="s" s="8">
        <v>128</v>
      </c>
    </row>
    <row r="48" ht="16.0" customHeight="true">
      <c r="A48" t="n" s="7">
        <v>4.3890672E7</v>
      </c>
      <c r="B48" t="s" s="8">
        <v>74</v>
      </c>
      <c r="C48" t="n" s="8">
        <f>IF(false,"01-004217", "01-004217")</f>
      </c>
      <c r="D48" t="s" s="8">
        <v>129</v>
      </c>
      <c r="E48" t="n" s="8">
        <v>1.0</v>
      </c>
      <c r="F48" t="n" s="8">
        <v>412.0</v>
      </c>
      <c r="G48" t="s" s="8">
        <v>53</v>
      </c>
      <c r="H48" t="s" s="8">
        <v>54</v>
      </c>
      <c r="I48" t="s" s="8">
        <v>130</v>
      </c>
    </row>
    <row r="49" ht="16.0" customHeight="true">
      <c r="A49" t="n" s="7">
        <v>4.3778481E7</v>
      </c>
      <c r="B49" t="s" s="8">
        <v>107</v>
      </c>
      <c r="C49" t="n" s="8">
        <f>IF(false,"120906023", "120906023")</f>
      </c>
      <c r="D49" t="s" s="8">
        <v>131</v>
      </c>
      <c r="E49" t="n" s="8">
        <v>1.0</v>
      </c>
      <c r="F49" t="n" s="8">
        <v>125.0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4.3991131E7</v>
      </c>
      <c r="B50" t="s" s="8">
        <v>56</v>
      </c>
      <c r="C50" t="n" s="8">
        <f>IF(false,"002-100", "002-100")</f>
      </c>
      <c r="D50" t="s" s="8">
        <v>133</v>
      </c>
      <c r="E50" t="n" s="8">
        <v>1.0</v>
      </c>
      <c r="F50" t="n" s="8">
        <v>231.0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4.3947018E7</v>
      </c>
      <c r="B51" t="s" s="8">
        <v>74</v>
      </c>
      <c r="C51" t="n" s="8">
        <f>IF(false,"120921903", "120921903")</f>
      </c>
      <c r="D51" t="s" s="8">
        <v>135</v>
      </c>
      <c r="E51" t="n" s="8">
        <v>1.0</v>
      </c>
      <c r="F51" t="n" s="8">
        <v>409.0</v>
      </c>
      <c r="G51" t="s" s="8">
        <v>62</v>
      </c>
      <c r="H51" t="s" s="8">
        <v>54</v>
      </c>
      <c r="I51" t="s" s="8">
        <v>136</v>
      </c>
    </row>
    <row r="52" ht="16.0" customHeight="true">
      <c r="A52" t="n" s="7">
        <v>4.3996002E7</v>
      </c>
      <c r="B52" t="s" s="8">
        <v>56</v>
      </c>
      <c r="C52" t="n" s="8">
        <f>IF(false,"120921942", "120921942")</f>
      </c>
      <c r="D52" t="s" s="8">
        <v>118</v>
      </c>
      <c r="E52" t="n" s="8">
        <v>1.0</v>
      </c>
      <c r="F52" t="n" s="8">
        <v>329.0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4.380884E7</v>
      </c>
      <c r="B53" t="s" s="8">
        <v>107</v>
      </c>
      <c r="C53" t="n" s="8">
        <f>IF(false,"120922351", "120922351")</f>
      </c>
      <c r="D53" t="s" s="8">
        <v>93</v>
      </c>
      <c r="E53" t="n" s="8">
        <v>2.0</v>
      </c>
      <c r="F53" t="n" s="8">
        <v>186.0</v>
      </c>
      <c r="G53" t="s" s="8">
        <v>53</v>
      </c>
      <c r="H53" t="s" s="8">
        <v>54</v>
      </c>
      <c r="I53" t="s" s="8">
        <v>138</v>
      </c>
    </row>
    <row r="54" ht="16.0" customHeight="true">
      <c r="A54" t="n" s="7">
        <v>4.3833097E7</v>
      </c>
      <c r="B54" t="s" s="8">
        <v>107</v>
      </c>
      <c r="C54" t="n" s="8">
        <f>IF(false,"120906023", "120906023")</f>
      </c>
      <c r="D54" t="s" s="8">
        <v>131</v>
      </c>
      <c r="E54" t="n" s="8">
        <v>1.0</v>
      </c>
      <c r="F54" t="n" s="8">
        <v>158.0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4.3135983E7</v>
      </c>
      <c r="B55" t="s" s="8">
        <v>140</v>
      </c>
      <c r="C55" t="n" s="8">
        <f>IF(false,"120922090", "120922090")</f>
      </c>
      <c r="D55" t="s" s="8">
        <v>141</v>
      </c>
      <c r="E55" t="n" s="8">
        <v>5.0</v>
      </c>
      <c r="F55" t="n" s="8">
        <v>695.0</v>
      </c>
      <c r="G55" t="s" s="8">
        <v>53</v>
      </c>
      <c r="H55" t="s" s="8">
        <v>54</v>
      </c>
      <c r="I55" t="s" s="8">
        <v>142</v>
      </c>
    </row>
    <row r="56" ht="16.0" customHeight="true">
      <c r="A56" t="n" s="7">
        <v>4.4121039E7</v>
      </c>
      <c r="B56" t="s" s="8">
        <v>60</v>
      </c>
      <c r="C56" t="n" s="8">
        <f>IF(false,"005-1359", "005-1359")</f>
      </c>
      <c r="D56" t="s" s="8">
        <v>61</v>
      </c>
      <c r="E56" t="n" s="8">
        <v>1.0</v>
      </c>
      <c r="F56" t="n" s="8">
        <v>197.0</v>
      </c>
      <c r="G56" t="s" s="8">
        <v>53</v>
      </c>
      <c r="H56" t="s" s="8">
        <v>54</v>
      </c>
      <c r="I56" t="s" s="8">
        <v>143</v>
      </c>
    </row>
    <row r="57" ht="16.0" customHeight="true">
      <c r="A57" t="n" s="7">
        <v>4.411932E7</v>
      </c>
      <c r="B57" t="s" s="8">
        <v>60</v>
      </c>
      <c r="C57" t="n" s="8">
        <f>IF(false,"120921544", "120921544")</f>
      </c>
      <c r="D57" t="s" s="8">
        <v>144</v>
      </c>
      <c r="E57" t="n" s="8">
        <v>1.0</v>
      </c>
      <c r="F57" t="n" s="8">
        <v>154.0</v>
      </c>
      <c r="G57" t="s" s="8">
        <v>53</v>
      </c>
      <c r="H57" t="s" s="8">
        <v>54</v>
      </c>
      <c r="I57" t="s" s="8">
        <v>145</v>
      </c>
    </row>
    <row r="58" ht="16.0" customHeight="true">
      <c r="A58" t="n" s="7">
        <v>4.3898792E7</v>
      </c>
      <c r="B58" t="s" s="8">
        <v>74</v>
      </c>
      <c r="C58" t="n" s="8">
        <f>IF(false,"120921809", "120921809")</f>
      </c>
      <c r="D58" t="s" s="8">
        <v>146</v>
      </c>
      <c r="E58" t="n" s="8">
        <v>1.0</v>
      </c>
      <c r="F58" t="n" s="8">
        <v>268.0</v>
      </c>
      <c r="G58" t="s" s="8">
        <v>53</v>
      </c>
      <c r="H58" t="s" s="8">
        <v>54</v>
      </c>
      <c r="I58" t="s" s="8">
        <v>147</v>
      </c>
    </row>
    <row r="59" ht="16.0" customHeight="true">
      <c r="A59" t="n" s="7">
        <v>4.4144879E7</v>
      </c>
      <c r="B59" t="s" s="8">
        <v>60</v>
      </c>
      <c r="C59" t="n" s="8">
        <f>IF(false,"005-1515", "005-1515")</f>
      </c>
      <c r="D59" t="s" s="8">
        <v>148</v>
      </c>
      <c r="E59" t="n" s="8">
        <v>2.0</v>
      </c>
      <c r="F59" t="n" s="8">
        <v>9.0</v>
      </c>
      <c r="G59" t="s" s="8">
        <v>58</v>
      </c>
      <c r="H59" t="s" s="8">
        <v>50</v>
      </c>
      <c r="I59" t="s" s="8">
        <v>149</v>
      </c>
    </row>
    <row r="60" ht="16.0" customHeight="true">
      <c r="A60" t="n" s="7">
        <v>4.4266399E7</v>
      </c>
      <c r="B60" t="s" s="8">
        <v>54</v>
      </c>
      <c r="C60" t="n" s="8">
        <f>IF(false,"120921544", "120921544")</f>
      </c>
      <c r="D60" t="s" s="8">
        <v>144</v>
      </c>
      <c r="E60" t="n" s="8">
        <v>1.0</v>
      </c>
      <c r="F60" t="n" s="8">
        <v>510.0</v>
      </c>
      <c r="G60" t="s" s="8">
        <v>62</v>
      </c>
      <c r="H60" t="s" s="8">
        <v>50</v>
      </c>
      <c r="I60" t="s" s="8">
        <v>150</v>
      </c>
    </row>
    <row r="61" ht="16.0" customHeight="true">
      <c r="A61" t="n" s="7">
        <v>4.4185392E7</v>
      </c>
      <c r="B61" t="s" s="8">
        <v>60</v>
      </c>
      <c r="C61" t="n" s="8">
        <f>IF(false,"120922351", "120922351")</f>
      </c>
      <c r="D61" t="s" s="8">
        <v>93</v>
      </c>
      <c r="E61" t="n" s="8">
        <v>1.0</v>
      </c>
      <c r="F61" t="n" s="8">
        <v>157.0</v>
      </c>
      <c r="G61" t="s" s="8">
        <v>62</v>
      </c>
      <c r="H61" t="s" s="8">
        <v>50</v>
      </c>
      <c r="I61" t="s" s="8">
        <v>151</v>
      </c>
    </row>
    <row r="62" ht="16.0" customHeight="true">
      <c r="A62" t="n" s="7">
        <v>4.42283E7</v>
      </c>
      <c r="B62" t="s" s="8">
        <v>60</v>
      </c>
      <c r="C62" t="n" s="8">
        <f>IF(false,"120921853", "120921853")</f>
      </c>
      <c r="D62" t="s" s="8">
        <v>152</v>
      </c>
      <c r="E62" t="n" s="8">
        <v>1.0</v>
      </c>
      <c r="F62" t="n" s="8">
        <v>429.0</v>
      </c>
      <c r="G62" t="s" s="8">
        <v>62</v>
      </c>
      <c r="H62" t="s" s="8">
        <v>50</v>
      </c>
      <c r="I62" t="s" s="8">
        <v>153</v>
      </c>
    </row>
    <row r="63" ht="16.0" customHeight="true">
      <c r="A63" t="n" s="7">
        <v>4.4238148E7</v>
      </c>
      <c r="B63" t="s" s="8">
        <v>54</v>
      </c>
      <c r="C63" t="n" s="8">
        <f>IF(false,"120921471", "120921471")</f>
      </c>
      <c r="D63" t="s" s="8">
        <v>86</v>
      </c>
      <c r="E63" t="n" s="8">
        <v>1.0</v>
      </c>
      <c r="F63" t="n" s="8">
        <v>48.0</v>
      </c>
      <c r="G63" t="s" s="8">
        <v>58</v>
      </c>
      <c r="H63" t="s" s="8">
        <v>50</v>
      </c>
      <c r="I63" t="s" s="8">
        <v>154</v>
      </c>
    </row>
    <row r="64" ht="16.0" customHeight="true">
      <c r="A64" t="n" s="7">
        <v>4.3987783E7</v>
      </c>
      <c r="B64" t="s" s="8">
        <v>56</v>
      </c>
      <c r="C64" t="n" s="8">
        <f>IF(false,"01-004211", "01-004211")</f>
      </c>
      <c r="D64" t="s" s="8">
        <v>155</v>
      </c>
      <c r="E64" t="n" s="8">
        <v>2.0</v>
      </c>
      <c r="F64" t="n" s="8">
        <v>788.0</v>
      </c>
      <c r="G64" t="s" s="8">
        <v>53</v>
      </c>
      <c r="H64" t="s" s="8">
        <v>50</v>
      </c>
      <c r="I64" t="s" s="8">
        <v>156</v>
      </c>
    </row>
    <row r="65" ht="16.0" customHeight="true">
      <c r="A65" t="n" s="7">
        <v>4.4231358E7</v>
      </c>
      <c r="B65" t="s" s="8">
        <v>60</v>
      </c>
      <c r="C65" t="n" s="8">
        <f>IF(false,"120921791", "120921791")</f>
      </c>
      <c r="D65" t="s" s="8">
        <v>157</v>
      </c>
      <c r="E65" t="n" s="8">
        <v>1.0</v>
      </c>
      <c r="F65" t="n" s="8">
        <v>247.0</v>
      </c>
      <c r="G65" t="s" s="8">
        <v>53</v>
      </c>
      <c r="H65" t="s" s="8">
        <v>50</v>
      </c>
      <c r="I65" t="s" s="8">
        <v>158</v>
      </c>
    </row>
    <row r="66" ht="16.0" customHeight="true">
      <c r="A66" t="n" s="7">
        <v>4.3987783E7</v>
      </c>
      <c r="B66" t="s" s="8">
        <v>56</v>
      </c>
      <c r="C66" t="n" s="8">
        <f>IF(false,"01-004211", "01-004211")</f>
      </c>
      <c r="D66" t="s" s="8">
        <v>155</v>
      </c>
      <c r="E66" t="n" s="8">
        <v>2.0</v>
      </c>
      <c r="F66" t="n" s="8">
        <v>158.0</v>
      </c>
      <c r="G66" t="s" s="8">
        <v>62</v>
      </c>
      <c r="H66" t="s" s="8">
        <v>50</v>
      </c>
      <c r="I66" t="s" s="8">
        <v>159</v>
      </c>
    </row>
    <row r="67" ht="16.0" customHeight="true">
      <c r="A67" t="n" s="7">
        <v>4.41517E7</v>
      </c>
      <c r="B67" t="s" s="8">
        <v>60</v>
      </c>
      <c r="C67" t="n" s="8">
        <f>IF(false,"120921370", "120921370")</f>
      </c>
      <c r="D67" t="s" s="8">
        <v>160</v>
      </c>
      <c r="E67" t="n" s="8">
        <v>1.0</v>
      </c>
      <c r="F67" t="n" s="8">
        <v>181.0</v>
      </c>
      <c r="G67" t="s" s="8">
        <v>53</v>
      </c>
      <c r="H67" t="s" s="8">
        <v>50</v>
      </c>
      <c r="I67" t="s" s="8">
        <v>161</v>
      </c>
    </row>
    <row r="68" ht="16.0" customHeight="true">
      <c r="A68" t="n" s="7">
        <v>4.4208618E7</v>
      </c>
      <c r="B68" t="s" s="8">
        <v>60</v>
      </c>
      <c r="C68" t="n" s="8">
        <f>IF(false,"120922352", "120922352")</f>
      </c>
      <c r="D68" t="s" s="8">
        <v>102</v>
      </c>
      <c r="E68" t="n" s="8">
        <v>1.0</v>
      </c>
      <c r="F68" t="n" s="8">
        <v>281.0</v>
      </c>
      <c r="G68" t="s" s="8">
        <v>62</v>
      </c>
      <c r="H68" t="s" s="8">
        <v>50</v>
      </c>
      <c r="I68" t="s" s="8">
        <v>162</v>
      </c>
    </row>
    <row r="69" ht="16.0" customHeight="true">
      <c r="A69" t="n" s="7">
        <v>4.4230213E7</v>
      </c>
      <c r="B69" t="s" s="8">
        <v>60</v>
      </c>
      <c r="C69" t="n" s="8">
        <f>IF(false,"120921568", "120921568")</f>
      </c>
      <c r="D69" t="s" s="8">
        <v>163</v>
      </c>
      <c r="E69" t="n" s="8">
        <v>1.0</v>
      </c>
      <c r="F69" t="n" s="8">
        <v>238.0</v>
      </c>
      <c r="G69" t="s" s="8">
        <v>53</v>
      </c>
      <c r="H69" t="s" s="8">
        <v>50</v>
      </c>
      <c r="I69" t="s" s="8">
        <v>164</v>
      </c>
    </row>
    <row r="70" ht="16.0" customHeight="true">
      <c r="A70" t="n" s="7">
        <v>4.4231116E7</v>
      </c>
      <c r="B70" t="s" s="8">
        <v>60</v>
      </c>
      <c r="C70" t="n" s="8">
        <f>IF(false,"003-319", "003-319")</f>
      </c>
      <c r="D70" t="s" s="8">
        <v>165</v>
      </c>
      <c r="E70" t="n" s="8">
        <v>1.0</v>
      </c>
      <c r="F70" t="n" s="8">
        <v>145.0</v>
      </c>
      <c r="G70" t="s" s="8">
        <v>53</v>
      </c>
      <c r="H70" t="s" s="8">
        <v>50</v>
      </c>
      <c r="I70" t="s" s="8">
        <v>166</v>
      </c>
    </row>
    <row r="71" ht="16.0" customHeight="true">
      <c r="A71" t="n" s="7">
        <v>4.4231116E7</v>
      </c>
      <c r="B71" t="s" s="8">
        <v>60</v>
      </c>
      <c r="C71" t="n" s="8">
        <f>IF(false,"003-319", "003-319")</f>
      </c>
      <c r="D71" t="s" s="8">
        <v>165</v>
      </c>
      <c r="E71" t="n" s="8">
        <v>1.0</v>
      </c>
      <c r="F71" t="n" s="8">
        <v>145.0</v>
      </c>
      <c r="G71" t="s" s="8">
        <v>62</v>
      </c>
      <c r="H71" t="s" s="8">
        <v>50</v>
      </c>
      <c r="I71" t="s" s="8">
        <v>167</v>
      </c>
    </row>
    <row r="72" ht="16.0" customHeight="true">
      <c r="A72" t="n" s="7">
        <v>4.4076163E7</v>
      </c>
      <c r="B72" t="s" s="8">
        <v>56</v>
      </c>
      <c r="C72" t="n" s="8">
        <f>IF(false,"120921370", "120921370")</f>
      </c>
      <c r="D72" t="s" s="8">
        <v>160</v>
      </c>
      <c r="E72" t="n" s="8">
        <v>2.0</v>
      </c>
      <c r="F72" t="n" s="8">
        <v>500.0</v>
      </c>
      <c r="G72" t="s" s="8">
        <v>53</v>
      </c>
      <c r="H72" t="s" s="8">
        <v>50</v>
      </c>
      <c r="I72" t="s" s="8">
        <v>168</v>
      </c>
    </row>
    <row r="73" ht="16.0" customHeight="true">
      <c r="A73" t="n" s="7">
        <v>4.4246726E7</v>
      </c>
      <c r="B73" t="s" s="8">
        <v>54</v>
      </c>
      <c r="C73" t="n" s="8">
        <f>IF(false,"003-315", "003-315")</f>
      </c>
      <c r="D73" t="s" s="8">
        <v>57</v>
      </c>
      <c r="E73" t="n" s="8">
        <v>2.0</v>
      </c>
      <c r="F73" t="n" s="8">
        <v>450.0</v>
      </c>
      <c r="G73" t="s" s="8">
        <v>53</v>
      </c>
      <c r="H73" t="s" s="8">
        <v>50</v>
      </c>
      <c r="I73" t="s" s="8">
        <v>169</v>
      </c>
    </row>
    <row r="74" ht="16.0" customHeight="true">
      <c r="A74" t="n" s="7">
        <v>4.42283E7</v>
      </c>
      <c r="B74" t="s" s="8">
        <v>60</v>
      </c>
      <c r="C74" t="n" s="8">
        <f>IF(false,"120921853", "120921853")</f>
      </c>
      <c r="D74" t="s" s="8">
        <v>152</v>
      </c>
      <c r="E74" t="n" s="8">
        <v>1.0</v>
      </c>
      <c r="F74" t="n" s="8">
        <v>97.0</v>
      </c>
      <c r="G74" t="s" s="8">
        <v>53</v>
      </c>
      <c r="H74" t="s" s="8">
        <v>50</v>
      </c>
      <c r="I74" t="s" s="8">
        <v>170</v>
      </c>
    </row>
    <row r="75" ht="16.0" customHeight="true">
      <c r="A75" t="n" s="7">
        <v>4.4149877E7</v>
      </c>
      <c r="B75" t="s" s="8">
        <v>60</v>
      </c>
      <c r="C75" t="n" s="8">
        <f>IF(false,"120921943", "120921943")</f>
      </c>
      <c r="D75" t="s" s="8">
        <v>171</v>
      </c>
      <c r="E75" t="n" s="8">
        <v>1.0</v>
      </c>
      <c r="F75" t="n" s="8">
        <v>137.0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4.4100776E7</v>
      </c>
      <c r="B76" t="s" s="8">
        <v>56</v>
      </c>
      <c r="C76" t="n" s="8">
        <f>IF(false,"005-1255", "005-1255")</f>
      </c>
      <c r="D76" t="s" s="8">
        <v>173</v>
      </c>
      <c r="E76" t="n" s="8">
        <v>1.0</v>
      </c>
      <c r="F76" t="n" s="8">
        <v>688.0</v>
      </c>
      <c r="G76" t="s" s="8">
        <v>62</v>
      </c>
      <c r="H76" t="s" s="8">
        <v>50</v>
      </c>
      <c r="I76" t="s" s="8">
        <v>174</v>
      </c>
    </row>
    <row r="77" ht="16.0" customHeight="true">
      <c r="A77" t="n" s="7">
        <v>4.4076163E7</v>
      </c>
      <c r="B77" t="s" s="8">
        <v>56</v>
      </c>
      <c r="C77" t="n" s="8">
        <f>IF(false,"120921370", "120921370")</f>
      </c>
      <c r="D77" t="s" s="8">
        <v>160</v>
      </c>
      <c r="E77" t="n" s="8">
        <v>2.0</v>
      </c>
      <c r="F77" t="n" s="8">
        <v>268.0</v>
      </c>
      <c r="G77" t="s" s="8">
        <v>58</v>
      </c>
      <c r="H77" t="s" s="8">
        <v>50</v>
      </c>
      <c r="I77" t="s" s="8">
        <v>175</v>
      </c>
    </row>
    <row r="78" ht="16.0" customHeight="true">
      <c r="A78" t="n" s="7">
        <v>4.4109978E7</v>
      </c>
      <c r="B78" t="s" s="8">
        <v>60</v>
      </c>
      <c r="C78" t="n" s="8">
        <f>IF(false,"120922351", "120922351")</f>
      </c>
      <c r="D78" t="s" s="8">
        <v>93</v>
      </c>
      <c r="E78" t="n" s="8">
        <v>2.0</v>
      </c>
      <c r="F78" t="n" s="8">
        <v>256.0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4.4195684E7</v>
      </c>
      <c r="B79" t="s" s="8">
        <v>60</v>
      </c>
      <c r="C79" t="n" s="8">
        <f>IF(false,"005-1119", "005-1119")</f>
      </c>
      <c r="D79" t="s" s="8">
        <v>177</v>
      </c>
      <c r="E79" t="n" s="8">
        <v>1.0</v>
      </c>
      <c r="F79" t="n" s="8">
        <v>84.0</v>
      </c>
      <c r="G79" t="s" s="8">
        <v>53</v>
      </c>
      <c r="H79" t="s" s="8">
        <v>50</v>
      </c>
      <c r="I79" t="s" s="8">
        <v>178</v>
      </c>
    </row>
    <row r="80" ht="16.0" customHeight="true">
      <c r="A80" t="n" s="7">
        <v>4.424084E7</v>
      </c>
      <c r="B80" t="s" s="8">
        <v>54</v>
      </c>
      <c r="C80" t="n" s="8">
        <f>IF(false,"120922597", "120922597")</f>
      </c>
      <c r="D80" t="s" s="8">
        <v>179</v>
      </c>
      <c r="E80" t="n" s="8">
        <v>1.0</v>
      </c>
      <c r="F80" t="n" s="8">
        <v>523.0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4.424084E7</v>
      </c>
      <c r="B81" t="s" s="8">
        <v>54</v>
      </c>
      <c r="C81" t="n" s="8">
        <f>IF(false,"120922597", "120922597")</f>
      </c>
      <c r="D81" t="s" s="8">
        <v>179</v>
      </c>
      <c r="E81" t="n" s="8">
        <v>1.0</v>
      </c>
      <c r="F81" t="n" s="8">
        <v>757.0</v>
      </c>
      <c r="G81" t="s" s="8">
        <v>62</v>
      </c>
      <c r="H81" t="s" s="8">
        <v>50</v>
      </c>
      <c r="I81" t="s" s="8">
        <v>181</v>
      </c>
    </row>
    <row r="82" ht="16.0" customHeight="true">
      <c r="A82" t="n" s="7">
        <v>4.4164734E7</v>
      </c>
      <c r="B82" t="s" s="8">
        <v>60</v>
      </c>
      <c r="C82" t="n" s="8">
        <f>IF(false,"005-1515", "005-1515")</f>
      </c>
      <c r="D82" t="s" s="8">
        <v>148</v>
      </c>
      <c r="E82" t="n" s="8">
        <v>2.0</v>
      </c>
      <c r="F82" t="n" s="8">
        <v>1931.0</v>
      </c>
      <c r="G82" t="s" s="8">
        <v>62</v>
      </c>
      <c r="H82" t="s" s="8">
        <v>50</v>
      </c>
      <c r="I82" t="s" s="8">
        <v>182</v>
      </c>
    </row>
    <row r="83" ht="16.0" customHeight="true">
      <c r="A83" t="n" s="7">
        <v>4.4164734E7</v>
      </c>
      <c r="B83" t="s" s="8">
        <v>60</v>
      </c>
      <c r="C83" t="n" s="8">
        <f>IF(false,"005-1511", "005-1511")</f>
      </c>
      <c r="D83" t="s" s="8">
        <v>183</v>
      </c>
      <c r="E83" t="n" s="8">
        <v>1.0</v>
      </c>
      <c r="F83" t="n" s="8">
        <v>978.0</v>
      </c>
      <c r="G83" t="s" s="8">
        <v>62</v>
      </c>
      <c r="H83" t="s" s="8">
        <v>50</v>
      </c>
      <c r="I83" t="s" s="8">
        <v>182</v>
      </c>
    </row>
    <row r="84" ht="16.0" customHeight="true">
      <c r="A84" t="n" s="7">
        <v>4.4055244E7</v>
      </c>
      <c r="B84" t="s" s="8">
        <v>56</v>
      </c>
      <c r="C84" t="n" s="8">
        <f>IF(false,"003-319", "003-319")</f>
      </c>
      <c r="D84" t="s" s="8">
        <v>165</v>
      </c>
      <c r="E84" t="n" s="8">
        <v>1.0</v>
      </c>
      <c r="F84" t="n" s="8">
        <v>125.0</v>
      </c>
      <c r="G84" t="s" s="8">
        <v>58</v>
      </c>
      <c r="H84" t="s" s="8">
        <v>50</v>
      </c>
      <c r="I84" t="s" s="8">
        <v>184</v>
      </c>
    </row>
    <row r="85" ht="16.0" customHeight="true">
      <c r="A85" t="n" s="7">
        <v>4.4153944E7</v>
      </c>
      <c r="B85" t="s" s="8">
        <v>60</v>
      </c>
      <c r="C85" t="n" s="8">
        <f>IF(false,"005-1516", "005-1516")</f>
      </c>
      <c r="D85" t="s" s="8">
        <v>185</v>
      </c>
      <c r="E85" t="n" s="8">
        <v>1.0</v>
      </c>
      <c r="F85" t="n" s="8">
        <v>164.0</v>
      </c>
      <c r="G85" t="s" s="8">
        <v>53</v>
      </c>
      <c r="H85" t="s" s="8">
        <v>50</v>
      </c>
      <c r="I85" t="s" s="8">
        <v>186</v>
      </c>
    </row>
    <row r="86" ht="16.0" customHeight="true">
      <c r="A86" t="n" s="7">
        <v>4.4158584E7</v>
      </c>
      <c r="B86" t="s" s="8">
        <v>60</v>
      </c>
      <c r="C86" t="n" s="8">
        <f>IF(false,"120922351", "120922351")</f>
      </c>
      <c r="D86" t="s" s="8">
        <v>93</v>
      </c>
      <c r="E86" t="n" s="8">
        <v>1.0</v>
      </c>
      <c r="F86" t="n" s="8">
        <v>125.0</v>
      </c>
      <c r="G86" t="s" s="8">
        <v>53</v>
      </c>
      <c r="H86" t="s" s="8">
        <v>50</v>
      </c>
      <c r="I86" t="s" s="8">
        <v>187</v>
      </c>
    </row>
    <row r="87" ht="16.0" customHeight="true">
      <c r="A87" t="n" s="7">
        <v>4.4203278E7</v>
      </c>
      <c r="B87" t="s" s="8">
        <v>60</v>
      </c>
      <c r="C87" t="n" s="8">
        <f>IF(false,"003-319", "003-319")</f>
      </c>
      <c r="D87" t="s" s="8">
        <v>165</v>
      </c>
      <c r="E87" t="n" s="8">
        <v>1.0</v>
      </c>
      <c r="F87" t="n" s="8">
        <v>191.0</v>
      </c>
      <c r="G87" t="s" s="8">
        <v>53</v>
      </c>
      <c r="H87" t="s" s="8">
        <v>50</v>
      </c>
      <c r="I87" t="s" s="8">
        <v>188</v>
      </c>
    </row>
    <row r="88" ht="16.0" customHeight="true">
      <c r="A88" t="n" s="7">
        <v>4.4177935E7</v>
      </c>
      <c r="B88" t="s" s="8">
        <v>60</v>
      </c>
      <c r="C88" t="n" s="8">
        <f>IF(false,"008-576", "008-576")</f>
      </c>
      <c r="D88" t="s" s="8">
        <v>70</v>
      </c>
      <c r="E88" t="n" s="8">
        <v>1.0</v>
      </c>
      <c r="F88" t="n" s="8">
        <v>720.0</v>
      </c>
      <c r="G88" t="s" s="8">
        <v>62</v>
      </c>
      <c r="H88" t="s" s="8">
        <v>50</v>
      </c>
      <c r="I88" t="s" s="8">
        <v>189</v>
      </c>
    </row>
    <row r="89" ht="16.0" customHeight="true">
      <c r="A89" t="n" s="7">
        <v>4.4153944E7</v>
      </c>
      <c r="B89" t="s" s="8">
        <v>60</v>
      </c>
      <c r="C89" t="n" s="8">
        <f>IF(false,"005-1516", "005-1516")</f>
      </c>
      <c r="D89" t="s" s="8">
        <v>185</v>
      </c>
      <c r="E89" t="n" s="8">
        <v>1.0</v>
      </c>
      <c r="F89" t="n" s="8">
        <v>76.0</v>
      </c>
      <c r="G89" t="s" s="8">
        <v>58</v>
      </c>
      <c r="H89" t="s" s="8">
        <v>50</v>
      </c>
      <c r="I89" t="s" s="8">
        <v>190</v>
      </c>
    </row>
    <row r="90" ht="16.0" customHeight="true">
      <c r="A90" t="n" s="7">
        <v>4.4219438E7</v>
      </c>
      <c r="B90" t="s" s="8">
        <v>60</v>
      </c>
      <c r="C90" t="n" s="8">
        <f>IF(false,"120906023", "120906023")</f>
      </c>
      <c r="D90" t="s" s="8">
        <v>131</v>
      </c>
      <c r="E90" t="n" s="8">
        <v>1.0</v>
      </c>
      <c r="F90" t="n" s="8">
        <v>135.0</v>
      </c>
      <c r="G90" t="s" s="8">
        <v>62</v>
      </c>
      <c r="H90" t="s" s="8">
        <v>50</v>
      </c>
      <c r="I90" t="s" s="8">
        <v>191</v>
      </c>
    </row>
    <row r="91" ht="16.0" customHeight="true">
      <c r="A91" t="n" s="7">
        <v>4.421441E7</v>
      </c>
      <c r="B91" t="s" s="8">
        <v>60</v>
      </c>
      <c r="C91" t="n" s="8">
        <f>IF(false,"120921853", "120921853")</f>
      </c>
      <c r="D91" t="s" s="8">
        <v>152</v>
      </c>
      <c r="E91" t="n" s="8">
        <v>1.0</v>
      </c>
      <c r="F91" t="n" s="8">
        <v>177.0</v>
      </c>
      <c r="G91" t="s" s="8">
        <v>62</v>
      </c>
      <c r="H91" t="s" s="8">
        <v>50</v>
      </c>
      <c r="I91" t="s" s="8">
        <v>192</v>
      </c>
    </row>
    <row r="92" ht="16.0" customHeight="true">
      <c r="A92" t="n" s="7">
        <v>4.4157277E7</v>
      </c>
      <c r="B92" t="s" s="8">
        <v>60</v>
      </c>
      <c r="C92" t="n" s="8">
        <f>IF(false,"005-1518", "005-1518")</f>
      </c>
      <c r="D92" t="s" s="8">
        <v>193</v>
      </c>
      <c r="E92" t="n" s="8">
        <v>2.0</v>
      </c>
      <c r="F92" t="n" s="8">
        <v>2797.0</v>
      </c>
      <c r="G92" t="s" s="8">
        <v>62</v>
      </c>
      <c r="H92" t="s" s="8">
        <v>50</v>
      </c>
      <c r="I92" t="s" s="8">
        <v>194</v>
      </c>
    </row>
    <row r="93" ht="16.0" customHeight="true">
      <c r="A93" t="n" s="7">
        <v>4.4215768E7</v>
      </c>
      <c r="B93" t="s" s="8">
        <v>60</v>
      </c>
      <c r="C93" t="n" s="8">
        <f>IF(false,"120922351", "120922351")</f>
      </c>
      <c r="D93" t="s" s="8">
        <v>93</v>
      </c>
      <c r="E93" t="n" s="8">
        <v>1.0</v>
      </c>
      <c r="F93" t="n" s="8">
        <v>454.0</v>
      </c>
      <c r="G93" t="s" s="8">
        <v>58</v>
      </c>
      <c r="H93" t="s" s="8">
        <v>50</v>
      </c>
      <c r="I93" t="s" s="8">
        <v>195</v>
      </c>
    </row>
    <row r="94" ht="16.0" customHeight="true">
      <c r="A94" t="n" s="7">
        <v>4.4136731E7</v>
      </c>
      <c r="B94" t="s" s="8">
        <v>60</v>
      </c>
      <c r="C94" t="n" s="8">
        <f>IF(false,"120922164", "120922164")</f>
      </c>
      <c r="D94" t="s" s="8">
        <v>196</v>
      </c>
      <c r="E94" t="n" s="8">
        <v>1.0</v>
      </c>
      <c r="F94" t="n" s="8">
        <v>147.0</v>
      </c>
      <c r="G94" t="s" s="8">
        <v>53</v>
      </c>
      <c r="H94" t="s" s="8">
        <v>50</v>
      </c>
      <c r="I94" t="s" s="8">
        <v>197</v>
      </c>
    </row>
    <row r="95" ht="16.0" customHeight="true">
      <c r="A95" t="n" s="7">
        <v>4.4136731E7</v>
      </c>
      <c r="B95" t="s" s="8">
        <v>60</v>
      </c>
      <c r="C95" t="n" s="8">
        <f>IF(false,"120922164", "120922164")</f>
      </c>
      <c r="D95" t="s" s="8">
        <v>196</v>
      </c>
      <c r="E95" t="n" s="8">
        <v>1.0</v>
      </c>
      <c r="F95" t="n" s="8">
        <v>236.0</v>
      </c>
      <c r="G95" t="s" s="8">
        <v>62</v>
      </c>
      <c r="H95" t="s" s="8">
        <v>50</v>
      </c>
      <c r="I95" t="s" s="8">
        <v>198</v>
      </c>
    </row>
    <row r="96" ht="16.0" customHeight="true">
      <c r="A96" t="n" s="7">
        <v>4.4147842E7</v>
      </c>
      <c r="B96" t="s" s="8">
        <v>60</v>
      </c>
      <c r="C96" t="n" s="8">
        <f>IF(false,"005-1515", "005-1515")</f>
      </c>
      <c r="D96" t="s" s="8">
        <v>148</v>
      </c>
      <c r="E96" t="n" s="8">
        <v>1.0</v>
      </c>
      <c r="F96" t="n" s="8">
        <v>685.38</v>
      </c>
      <c r="G96" t="s" s="8">
        <v>58</v>
      </c>
      <c r="H96" t="s" s="8">
        <v>50</v>
      </c>
      <c r="I96" t="s" s="8">
        <v>199</v>
      </c>
    </row>
    <row r="97" ht="16.0" customHeight="true">
      <c r="A97" t="n" s="7">
        <v>4.4013119E7</v>
      </c>
      <c r="B97" t="s" s="8">
        <v>56</v>
      </c>
      <c r="C97" t="n" s="8">
        <f>IF(false,"120921791", "120921791")</f>
      </c>
      <c r="D97" t="s" s="8">
        <v>157</v>
      </c>
      <c r="E97" t="n" s="8">
        <v>1.0</v>
      </c>
      <c r="F97" t="n" s="8">
        <v>1667.0</v>
      </c>
      <c r="G97" t="s" s="8">
        <v>62</v>
      </c>
      <c r="H97" t="s" s="8">
        <v>50</v>
      </c>
      <c r="I97" t="s" s="8">
        <v>200</v>
      </c>
    </row>
    <row r="98" ht="16.0" customHeight="true">
      <c r="A98" t="n" s="7">
        <v>4.413886E7</v>
      </c>
      <c r="B98" t="s" s="8">
        <v>60</v>
      </c>
      <c r="C98" t="n" s="8">
        <f>IF(false,"120921853", "120921853")</f>
      </c>
      <c r="D98" t="s" s="8">
        <v>152</v>
      </c>
      <c r="E98" t="n" s="8">
        <v>3.0</v>
      </c>
      <c r="F98" t="n" s="8">
        <v>390.0</v>
      </c>
      <c r="G98" t="s" s="8">
        <v>53</v>
      </c>
      <c r="H98" t="s" s="8">
        <v>50</v>
      </c>
      <c r="I98" t="s" s="8">
        <v>201</v>
      </c>
    </row>
    <row r="99" ht="16.0" customHeight="true">
      <c r="A99" t="n" s="7">
        <v>4.413886E7</v>
      </c>
      <c r="B99" t="s" s="8">
        <v>60</v>
      </c>
      <c r="C99" t="n" s="8">
        <f>IF(false,"120922351", "120922351")</f>
      </c>
      <c r="D99" t="s" s="8">
        <v>93</v>
      </c>
      <c r="E99" t="n" s="8">
        <v>1.0</v>
      </c>
      <c r="F99" t="n" s="8">
        <v>110.0</v>
      </c>
      <c r="G99" t="s" s="8">
        <v>53</v>
      </c>
      <c r="H99" t="s" s="8">
        <v>50</v>
      </c>
      <c r="I99" t="s" s="8">
        <v>201</v>
      </c>
    </row>
    <row r="100" ht="16.0" customHeight="true">
      <c r="A100" t="n" s="7">
        <v>4.4249357E7</v>
      </c>
      <c r="B100" t="s" s="8">
        <v>54</v>
      </c>
      <c r="C100" t="n" s="8">
        <f>IF(false,"120922351", "120922351")</f>
      </c>
      <c r="D100" t="s" s="8">
        <v>93</v>
      </c>
      <c r="E100" t="n" s="8">
        <v>1.0</v>
      </c>
      <c r="F100" t="n" s="8">
        <v>64.0</v>
      </c>
      <c r="G100" t="s" s="8">
        <v>58</v>
      </c>
      <c r="H100" t="s" s="8">
        <v>50</v>
      </c>
      <c r="I100" t="s" s="8">
        <v>202</v>
      </c>
    </row>
    <row r="101" ht="16.0" customHeight="true">
      <c r="A101" t="n" s="7">
        <v>4.413886E7</v>
      </c>
      <c r="B101" t="s" s="8">
        <v>60</v>
      </c>
      <c r="C101" t="n" s="8">
        <f>IF(false,"120921853", "120921853")</f>
      </c>
      <c r="D101" t="s" s="8">
        <v>152</v>
      </c>
      <c r="E101" t="n" s="8">
        <v>3.0</v>
      </c>
      <c r="F101" t="n" s="8">
        <v>456.0</v>
      </c>
      <c r="G101" t="s" s="8">
        <v>58</v>
      </c>
      <c r="H101" t="s" s="8">
        <v>50</v>
      </c>
      <c r="I101" t="s" s="8">
        <v>203</v>
      </c>
    </row>
    <row r="102" ht="16.0" customHeight="true">
      <c r="A102" t="n" s="7">
        <v>4.413886E7</v>
      </c>
      <c r="B102" t="s" s="8">
        <v>60</v>
      </c>
      <c r="C102" t="n" s="8">
        <f>IF(false,"120922351", "120922351")</f>
      </c>
      <c r="D102" t="s" s="8">
        <v>93</v>
      </c>
      <c r="E102" t="n" s="8">
        <v>1.0</v>
      </c>
      <c r="F102" t="n" s="8">
        <v>127.0</v>
      </c>
      <c r="G102" t="s" s="8">
        <v>58</v>
      </c>
      <c r="H102" t="s" s="8">
        <v>50</v>
      </c>
      <c r="I102" t="s" s="8">
        <v>203</v>
      </c>
    </row>
    <row r="103" ht="16.0" customHeight="true">
      <c r="A103" t="n" s="7">
        <v>4.4226978E7</v>
      </c>
      <c r="B103" t="s" s="8">
        <v>60</v>
      </c>
      <c r="C103" t="n" s="8">
        <f>IF(false,"005-1515", "005-1515")</f>
      </c>
      <c r="D103" t="s" s="8">
        <v>148</v>
      </c>
      <c r="E103" t="n" s="8">
        <v>1.0</v>
      </c>
      <c r="F103" t="n" s="8">
        <v>965.0</v>
      </c>
      <c r="G103" t="s" s="8">
        <v>62</v>
      </c>
      <c r="H103" t="s" s="8">
        <v>50</v>
      </c>
      <c r="I103" t="s" s="8">
        <v>204</v>
      </c>
    </row>
    <row r="104" ht="16.0" customHeight="true">
      <c r="A104" t="n" s="7">
        <v>4.4240259E7</v>
      </c>
      <c r="B104" t="s" s="8">
        <v>54</v>
      </c>
      <c r="C104" t="n" s="8">
        <f>IF(false,"120922823", "120922823")</f>
      </c>
      <c r="D104" t="s" s="8">
        <v>205</v>
      </c>
      <c r="E104" t="n" s="8">
        <v>1.0</v>
      </c>
      <c r="F104" t="n" s="8">
        <v>294.0</v>
      </c>
      <c r="G104" t="s" s="8">
        <v>62</v>
      </c>
      <c r="H104" t="s" s="8">
        <v>50</v>
      </c>
      <c r="I104" t="s" s="8">
        <v>206</v>
      </c>
    </row>
    <row r="105" ht="16.0" customHeight="true">
      <c r="A105" t="n" s="7">
        <v>4.4248352E7</v>
      </c>
      <c r="B105" t="s" s="8">
        <v>54</v>
      </c>
      <c r="C105" t="n" s="8">
        <f>IF(false,"005-1264", "005-1264")</f>
      </c>
      <c r="D105" t="s" s="8">
        <v>207</v>
      </c>
      <c r="E105" t="n" s="8">
        <v>1.0</v>
      </c>
      <c r="F105" t="n" s="8">
        <v>123.0</v>
      </c>
      <c r="G105" t="s" s="8">
        <v>53</v>
      </c>
      <c r="H105" t="s" s="8">
        <v>50</v>
      </c>
      <c r="I105" t="s" s="8">
        <v>208</v>
      </c>
    </row>
    <row r="106" ht="16.0" customHeight="true">
      <c r="A106" t="n" s="7">
        <v>4.4142586E7</v>
      </c>
      <c r="B106" t="s" s="8">
        <v>60</v>
      </c>
      <c r="C106" t="n" s="8">
        <f>IF(false,"006-578", "006-578")</f>
      </c>
      <c r="D106" t="s" s="8">
        <v>124</v>
      </c>
      <c r="E106" t="n" s="8">
        <v>1.0</v>
      </c>
      <c r="F106" t="n" s="8">
        <v>172.0</v>
      </c>
      <c r="G106" t="s" s="8">
        <v>58</v>
      </c>
      <c r="H106" t="s" s="8">
        <v>50</v>
      </c>
      <c r="I106" t="s" s="8">
        <v>209</v>
      </c>
    </row>
    <row r="107" ht="16.0" customHeight="true">
      <c r="A107" t="n" s="7">
        <v>4.3992714E7</v>
      </c>
      <c r="B107" t="s" s="8">
        <v>56</v>
      </c>
      <c r="C107" t="n" s="8">
        <f>IF(false,"120922554", "120922554")</f>
      </c>
      <c r="D107" t="s" s="8">
        <v>210</v>
      </c>
      <c r="E107" t="n" s="8">
        <v>1.0</v>
      </c>
      <c r="F107" t="n" s="8">
        <v>223.0</v>
      </c>
      <c r="G107" t="s" s="8">
        <v>58</v>
      </c>
      <c r="H107" t="s" s="8">
        <v>50</v>
      </c>
      <c r="I107" t="s" s="8">
        <v>211</v>
      </c>
    </row>
    <row r="108" ht="16.0" customHeight="true">
      <c r="A108" t="n" s="7">
        <v>4.4152394E7</v>
      </c>
      <c r="B108" t="s" s="8">
        <v>60</v>
      </c>
      <c r="C108" t="n" s="8">
        <f>IF(false,"120921906", "120921906")</f>
      </c>
      <c r="D108" t="s" s="8">
        <v>212</v>
      </c>
      <c r="E108" t="n" s="8">
        <v>1.0</v>
      </c>
      <c r="F108" t="n" s="8">
        <v>828.0</v>
      </c>
      <c r="G108" t="s" s="8">
        <v>58</v>
      </c>
      <c r="H108" t="s" s="8">
        <v>50</v>
      </c>
      <c r="I108" t="s" s="8">
        <v>213</v>
      </c>
    </row>
    <row r="109" ht="16.0" customHeight="true">
      <c r="A109" t="n" s="7">
        <v>4.4115798E7</v>
      </c>
      <c r="B109" t="s" s="8">
        <v>60</v>
      </c>
      <c r="C109" t="n" s="8">
        <f>IF(false,"120922390", "120922390")</f>
      </c>
      <c r="D109" t="s" s="8">
        <v>214</v>
      </c>
      <c r="E109" t="n" s="8">
        <v>1.0</v>
      </c>
      <c r="F109" t="n" s="8">
        <v>189.0</v>
      </c>
      <c r="G109" t="s" s="8">
        <v>62</v>
      </c>
      <c r="H109" t="s" s="8">
        <v>50</v>
      </c>
      <c r="I109" t="s" s="8">
        <v>215</v>
      </c>
    </row>
    <row r="110" ht="16.0" customHeight="true"/>
    <row r="111" ht="16.0" customHeight="true">
      <c r="A111" t="s" s="1">
        <v>37</v>
      </c>
      <c r="B111" s="1"/>
      <c r="C111" s="1"/>
      <c r="D111" s="1"/>
      <c r="E111" s="1"/>
      <c r="F111" t="n" s="8">
        <v>35832.38</v>
      </c>
      <c r="G111" s="2"/>
    </row>
    <row r="112" ht="16.0" customHeight="true"/>
    <row r="113" ht="16.0" customHeight="true">
      <c r="A113" t="s" s="1">
        <v>36</v>
      </c>
    </row>
    <row r="114" ht="34.0" customHeight="true">
      <c r="A114" t="s" s="9">
        <v>38</v>
      </c>
      <c r="B114" t="s" s="9">
        <v>0</v>
      </c>
      <c r="C114" t="s" s="9">
        <v>43</v>
      </c>
      <c r="D114" t="s" s="9">
        <v>1</v>
      </c>
      <c r="E114" t="s" s="9">
        <v>2</v>
      </c>
      <c r="F114" t="s" s="9">
        <v>39</v>
      </c>
      <c r="G114" t="s" s="9">
        <v>5</v>
      </c>
      <c r="H114" t="s" s="9">
        <v>3</v>
      </c>
      <c r="I114" t="s" s="9">
        <v>4</v>
      </c>
    </row>
    <row r="115" ht="16.0" customHeight="true">
      <c r="A115" t="n" s="8">
        <v>4.1659631E7</v>
      </c>
      <c r="B115" t="s" s="8">
        <v>216</v>
      </c>
      <c r="C115" t="n" s="8">
        <f>IF(false,"120922201", "120922201")</f>
      </c>
      <c r="D115" t="s" s="8">
        <v>217</v>
      </c>
      <c r="E115" t="n" s="8">
        <v>1.0</v>
      </c>
      <c r="F115" t="n" s="8">
        <v>-357.0</v>
      </c>
      <c r="G115" t="s" s="8">
        <v>218</v>
      </c>
      <c r="H115" t="s" s="8">
        <v>54</v>
      </c>
      <c r="I115" t="s" s="8">
        <v>219</v>
      </c>
    </row>
    <row r="116" ht="16.0" customHeight="true">
      <c r="A116" t="n" s="8">
        <v>4.1659631E7</v>
      </c>
      <c r="B116" t="s" s="8">
        <v>216</v>
      </c>
      <c r="C116" t="n" s="8">
        <f>IF(false,"120922201", "120922201")</f>
      </c>
      <c r="D116" t="s" s="8">
        <v>217</v>
      </c>
      <c r="E116" t="n" s="8">
        <v>1.0</v>
      </c>
      <c r="F116" t="n" s="8">
        <v>-309.0</v>
      </c>
      <c r="G116" t="s" s="8">
        <v>220</v>
      </c>
      <c r="H116" t="s" s="8">
        <v>54</v>
      </c>
      <c r="I116" t="s" s="8">
        <v>221</v>
      </c>
    </row>
    <row r="117" ht="16.0" customHeight="true"/>
    <row r="118" ht="16.0" customHeight="true">
      <c r="A118" t="s" s="1">
        <v>37</v>
      </c>
      <c r="F118" t="n" s="8">
        <v>-666.0</v>
      </c>
      <c r="G118" s="2"/>
      <c r="H118" s="0"/>
      <c r="I118" s="0"/>
    </row>
    <row r="119" ht="16.0" customHeight="true">
      <c r="A119" s="1"/>
      <c r="B119" s="1"/>
      <c r="C119" s="1"/>
      <c r="D119" s="1"/>
      <c r="E119" s="1"/>
      <c r="F119" s="1"/>
      <c r="G119" s="1"/>
      <c r="H119" s="1"/>
      <c r="I119" s="1"/>
    </row>
    <row r="120" ht="16.0" customHeight="true">
      <c r="A120" t="s" s="1">
        <v>40</v>
      </c>
    </row>
    <row r="121" ht="34.0" customHeight="true">
      <c r="A121" t="s" s="9">
        <v>47</v>
      </c>
      <c r="B121" t="s" s="9">
        <v>48</v>
      </c>
      <c r="C121" s="9"/>
      <c r="D121" s="9"/>
      <c r="E121" s="9"/>
      <c r="F121" t="s" s="9">
        <v>39</v>
      </c>
      <c r="G121" t="s" s="9">
        <v>5</v>
      </c>
      <c r="H121" t="s" s="9">
        <v>3</v>
      </c>
      <c r="I121" t="s" s="9">
        <v>4</v>
      </c>
    </row>
    <row r="122" ht="16.0" customHeight="true"/>
    <row r="123" ht="16.0" customHeight="true">
      <c r="A123" t="s" s="1">
        <v>37</v>
      </c>
      <c r="F123" t="n" s="8">
        <v>0.0</v>
      </c>
      <c r="G123" s="2"/>
      <c r="H123" s="0"/>
      <c r="I123" s="0"/>
    </row>
    <row r="124" ht="16.0" customHeight="true">
      <c r="A124" s="1"/>
      <c r="B124" s="1"/>
      <c r="C124" s="1"/>
      <c r="D124" s="1"/>
      <c r="E124" s="1"/>
      <c r="F124" s="1"/>
      <c r="G124" s="1"/>
      <c r="H124" s="1"/>
      <c r="I12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