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<sst xmlns="http://schemas.openxmlformats.org/spreadsheetml/2006/main" count="412" uniqueCount="117">
  <si>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</si>
  <si>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</si>
  <si>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</si>
  <si>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</si>
  <si>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</si>
  <si>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</si>
  <si>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</si>
  <si>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</si>
  <si>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</si>
  <si>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</si>
  <si>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</si>
  <si>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</si>
  <si>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</si>
  <si>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</si>
  <si>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</si>
  <si>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</si>
  <si>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</si>
  <si>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</si>
  <si>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</si>
  <si>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</si>
  <si>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</si>
  <si>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</si>
  <si>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</si>
  <si>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</si>
  <si>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</si>
  <si>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</si>
  <si>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</si>
  <si>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</si>
  <si>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</si>
  <si>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</si>
  <si>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</si>
  <si>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</si>
  <si>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</si>
  <si>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</si>
  <si>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</si>
  <si>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</si>
  <si>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</si>
  <si>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</si>
  <si>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</si>
  <si>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</si>
  <si>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</si>
  <si>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</si>
  <si>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</si>
  <si>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</si>
  <si>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</si>
  <si>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</si>
  <si>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</si>
  <si>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</si>
  <si>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</si>
  <si>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</si>
  <si>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18.05.2021</t>
  </si>
  <si>
    <t>16.05.2021</t>
  </si>
  <si>
    <t>YokoSun трусики L (9-14 кг) 44 шт.</t>
  </si>
  <si>
    <t>Платёж за скидку по бонусам СберСпасибо</t>
  </si>
  <si>
    <t>17.05.2021</t>
  </si>
  <si>
    <t>60a110007153b3da044138c8</t>
  </si>
  <si>
    <t>Гель для стирки Kao Attack Bio EX, 0.77 кг, дой-пак</t>
  </si>
  <si>
    <t>60a17e3ff988017908eb2bce</t>
  </si>
  <si>
    <t>Merries подгузники L (9-14 кг) 54 шт.</t>
  </si>
  <si>
    <t>Платёж за скидку по баллам Яндекс.Плюса</t>
  </si>
  <si>
    <t>60a0e0b3b9f8ed0619facebf</t>
  </si>
  <si>
    <t>08.05.2021</t>
  </si>
  <si>
    <t>Goo.N подгузники Ultra NB (до 5 кг) 114 шт.</t>
  </si>
  <si>
    <t>Платёж за скидку маркетплейса</t>
  </si>
  <si>
    <t>60a20b39c5311b6d568a170c</t>
  </si>
  <si>
    <t>11.05.2021</t>
  </si>
  <si>
    <t>Petitfee Гидрогелевые патчи для век с золотыми частицами и фактором роста Gold &amp; EGF eye &amp; spot patch, 90 шт.</t>
  </si>
  <si>
    <t>60a20b8603c3780e4bcb7493</t>
  </si>
  <si>
    <t>Lion Thailand Salz Herbal Паста зубная с розовой гималайской солью, 90 г</t>
  </si>
  <si>
    <t>60a0e3c020d51d325b7accbd</t>
  </si>
  <si>
    <t>60a13a7499d6ef08e8634687</t>
  </si>
  <si>
    <t>13.05.2021</t>
  </si>
  <si>
    <t>Гель для душа Biore Экстра увлажняющий, 480 мл</t>
  </si>
  <si>
    <t>60a21aa0dff13b019c8bb902</t>
  </si>
  <si>
    <t>07.05.2021</t>
  </si>
  <si>
    <t>Enough Тональный крем Rich Gold Double Wear Radiance Foundation, 100 мл, оттенок: №13</t>
  </si>
  <si>
    <t>60a21c1803c3782e2ccb74a9</t>
  </si>
  <si>
    <t>Biore увлажняющая сыворотка для умывания и снятия макияжа, 230 мл</t>
  </si>
  <si>
    <t>60a133108927ca2988483362</t>
  </si>
  <si>
    <t>09.05.2021</t>
  </si>
  <si>
    <t>Manuoki трусики М (6-11 кг) 56 шт.</t>
  </si>
  <si>
    <t>60a25f6b32da8390b3eb5fcb</t>
  </si>
  <si>
    <t>Jigott Snail Lifting Cream Подтягивающий крем для лица с экстрактом слизи улитки, 70 мл</t>
  </si>
  <si>
    <t>609d49b96a8643694689a30a</t>
  </si>
  <si>
    <t>YokoSun трусики Eco L (9-14 кг) 44 шт.</t>
  </si>
  <si>
    <t>60a17be604e94352505fdf0e</t>
  </si>
  <si>
    <t>YokoSun трусики M (6-10 кг) 58 шт.</t>
  </si>
  <si>
    <t>60a21bd5f9880171c4eb2ca1</t>
  </si>
  <si>
    <t>TONY MOLY пенка для умывания с экстрактом ацеролы, 180 мл</t>
  </si>
  <si>
    <t>60a1948803c37840dbd16ac8</t>
  </si>
  <si>
    <t>15.05.2021</t>
  </si>
  <si>
    <t>Гель для стирки Kao Attack Multi‐Action, 0.9 кг, бутылка</t>
  </si>
  <si>
    <t>60a00cf90fe9957b5621d8ec</t>
  </si>
  <si>
    <t>14.05.2021</t>
  </si>
  <si>
    <t>Merries подгузники XL (12-20 кг) 44 шт.</t>
  </si>
  <si>
    <t>609eb80120d51d443e7acd00</t>
  </si>
  <si>
    <t>Bourjois Тушь для ресниц Twist Up the Volume Ultra Black Edition, 52 ultra black</t>
  </si>
  <si>
    <t>60a27d967153b362c0fe75c4</t>
  </si>
  <si>
    <t>Pigeon Бутылочка Перистальтик Плюс с широким горлом PP, 240 мл, с 3 месяцев, бесцветный</t>
  </si>
  <si>
    <t>60a1885294d527328bcc2193</t>
  </si>
  <si>
    <t>60a21b5104e9439a055fdff8</t>
  </si>
  <si>
    <t>60a182659066f41866012e98</t>
  </si>
  <si>
    <t>Merries трусики XXL (15-28 кг) 32 шт.</t>
  </si>
  <si>
    <t>60a23cc3c3080f5ac7141906</t>
  </si>
  <si>
    <t>Ёkitto трусики L (9-14 кг) 44 шт.</t>
  </si>
  <si>
    <t>60a21f70bed21e38485f44f9</t>
  </si>
  <si>
    <t>Стиральный порошок FUNS Для чистоты вещей и сушки белья в помещении, картонная пачка, 0.9 кг</t>
  </si>
  <si>
    <t>60a19030f78dba384601df41</t>
  </si>
  <si>
    <t>Missha BB крем Perfect Cover, SPF 42, 20 мл, оттенок: 21 light beige</t>
  </si>
  <si>
    <t>60a106436a864378b589a247</t>
  </si>
  <si>
    <t>60a16ef8bed21e030e5f44c8</t>
  </si>
  <si>
    <t>01.05.2021</t>
  </si>
  <si>
    <t>Missha BB крем Perfect Cover, SPF 42, 20 мл, оттенок: 23 natural beige</t>
  </si>
  <si>
    <t>Возврат платежа за скидку по бонусам СберСпасибо</t>
  </si>
  <si>
    <t>60a214e4954f6ba916f843be</t>
  </si>
  <si>
    <t>Возврат платежа за скидку маркетплейса</t>
  </si>
  <si>
    <t>60a2943273990154164ad3b2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</si>
</sst>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697978.0</v>
      </c>
    </row>
    <row r="4" spans="1:9" s="3" customFormat="1" x14ac:dyDescent="0.2" ht="16.0" customHeight="true">
      <c r="A4" s="3" t="s">
        <v>34</v>
      </c>
      <c r="B4" s="10" t="n">
        <v>5630.0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4.6951792E7</v>
      </c>
      <c r="B8" s="8" t="s">
        <v>51</v>
      </c>
      <c r="C8" s="8" t="n">
        <f>IF(false,"005-1515", "005-1515")</f>
      </c>
      <c r="D8" s="8" t="s">
        <v>52</v>
      </c>
      <c r="E8" s="8" t="n">
        <v>1.0</v>
      </c>
      <c r="F8" s="8" t="n">
        <v>341.0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4.7007983E7</v>
      </c>
      <c r="B9" t="s" s="8">
        <v>51</v>
      </c>
      <c r="C9" t="n" s="8">
        <f>IF(false,"000-631", "000-631")</f>
      </c>
      <c r="D9" t="s" s="8">
        <v>56</v>
      </c>
      <c r="E9" t="n" s="8">
        <v>3.0</v>
      </c>
      <c r="F9" t="n" s="8">
        <v>551.0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4.6929234E7</v>
      </c>
      <c r="B10" s="8" t="s">
        <v>51</v>
      </c>
      <c r="C10" s="8" t="n">
        <f>IF(false,"003-315", "003-315")</f>
      </c>
      <c r="D10" s="8" t="s">
        <v>58</v>
      </c>
      <c r="E10" s="8" t="n">
        <v>4.0</v>
      </c>
      <c r="F10" s="8" t="n">
        <v>399.0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4.6134919E7</v>
      </c>
      <c r="B11" t="s" s="8">
        <v>61</v>
      </c>
      <c r="C11" t="n" s="8">
        <f>IF(false,"005-1112", "005-1112")</f>
      </c>
      <c r="D11" t="s" s="8">
        <v>62</v>
      </c>
      <c r="E11" t="n" s="8">
        <v>1.0</v>
      </c>
      <c r="F11" t="n" s="8">
        <v>341.0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4.6352724E7</v>
      </c>
      <c r="B12" t="s" s="8">
        <v>65</v>
      </c>
      <c r="C12" t="n" s="8">
        <f>IF(false,"120921569", "120921569")</f>
      </c>
      <c r="D12" t="s" s="8">
        <v>66</v>
      </c>
      <c r="E12" t="n" s="8">
        <v>1.0</v>
      </c>
      <c r="F12" t="n" s="8">
        <v>169.0</v>
      </c>
      <c r="G12" t="s" s="8">
        <v>63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4.6930769E7</v>
      </c>
      <c r="B13" s="8" t="s">
        <v>51</v>
      </c>
      <c r="C13" s="8" t="n">
        <f>IF(false,"120922611", "120922611")</f>
      </c>
      <c r="D13" s="8" t="s">
        <v>68</v>
      </c>
      <c r="E13" s="8" t="n">
        <v>1.0</v>
      </c>
      <c r="F13" s="8" t="n">
        <v>137.0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4.697187E7</v>
      </c>
      <c r="B14" s="8" t="s">
        <v>51</v>
      </c>
      <c r="C14" s="8" t="n">
        <f>IF(false,"005-1515", "005-1515")</f>
      </c>
      <c r="D14" s="8" t="s">
        <v>52</v>
      </c>
      <c r="E14" s="8" t="n">
        <v>1.0</v>
      </c>
      <c r="F14" s="8" t="n">
        <v>284.0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4.6575749E7</v>
      </c>
      <c r="B15" t="s" s="8">
        <v>71</v>
      </c>
      <c r="C15" t="n" s="8">
        <f>IF(false,"120922570", "120922570")</f>
      </c>
      <c r="D15" t="s" s="8">
        <v>72</v>
      </c>
      <c r="E15" t="n" s="8">
        <v>1.0</v>
      </c>
      <c r="F15" t="n" s="8">
        <v>114.0</v>
      </c>
      <c r="G15" t="s" s="8">
        <v>63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4.5987488E7</v>
      </c>
      <c r="B16" t="s" s="8">
        <v>74</v>
      </c>
      <c r="C16" t="n" s="8">
        <f>IF(false,"120922551", "120922551")</f>
      </c>
      <c r="D16" t="s" s="8">
        <v>75</v>
      </c>
      <c r="E16" t="n" s="8">
        <v>1.0</v>
      </c>
      <c r="F16" s="8" t="n">
        <v>127.0</v>
      </c>
      <c r="G16" s="8" t="s">
        <v>63</v>
      </c>
      <c r="H16" s="8" t="s">
        <v>54</v>
      </c>
      <c r="I16" s="8" t="s">
        <v>76</v>
      </c>
    </row>
    <row r="17" spans="1:9" x14ac:dyDescent="0.2" ht="16.0" customHeight="true">
      <c r="A17" s="7" t="n">
        <v>4.6968901E7</v>
      </c>
      <c r="B17" s="8" t="s">
        <v>51</v>
      </c>
      <c r="C17" s="8" t="n">
        <f>IF(false,"005-1378", "005-1378")</f>
      </c>
      <c r="D17" s="8" t="s">
        <v>77</v>
      </c>
      <c r="E17" s="8" t="n">
        <v>1.0</v>
      </c>
      <c r="F17" s="8" t="n">
        <v>21.0</v>
      </c>
      <c r="G17" s="8" t="s">
        <v>59</v>
      </c>
      <c r="H17" s="8" t="s">
        <v>54</v>
      </c>
      <c r="I17" s="8" t="s">
        <v>78</v>
      </c>
    </row>
    <row r="18" spans="1:9" x14ac:dyDescent="0.2" ht="16.0" customHeight="true">
      <c r="A18" s="7" t="n">
        <v>4.6145366E7</v>
      </c>
      <c r="B18" t="s" s="8">
        <v>79</v>
      </c>
      <c r="C18" t="n" s="8">
        <f>IF(false,"008-575", "008-575")</f>
      </c>
      <c r="D18" t="s" s="8">
        <v>80</v>
      </c>
      <c r="E18" t="n" s="8">
        <v>1.0</v>
      </c>
      <c r="F18" t="n" s="8">
        <v>197.0</v>
      </c>
      <c r="G18" t="s" s="8">
        <v>63</v>
      </c>
      <c r="H18" t="s" s="8">
        <v>54</v>
      </c>
      <c r="I18" t="s" s="8">
        <v>81</v>
      </c>
    </row>
    <row r="19" spans="1:9" ht="16.0" x14ac:dyDescent="0.2" customHeight="true">
      <c r="A19" s="7" t="n">
        <v>4.6645027E7</v>
      </c>
      <c r="B19" s="8" t="s">
        <v>71</v>
      </c>
      <c r="C19" s="8" t="n">
        <f>IF(false,"01-003956", "01-003956")</f>
      </c>
      <c r="D19" s="8" t="s">
        <v>82</v>
      </c>
      <c r="E19" s="8" t="n">
        <v>1.0</v>
      </c>
      <c r="F19" s="8" t="n">
        <v>258.0</v>
      </c>
      <c r="G19" s="8" t="s">
        <v>59</v>
      </c>
      <c r="H19" s="8" t="s">
        <v>54</v>
      </c>
      <c r="I19" s="8" t="s">
        <v>83</v>
      </c>
    </row>
    <row r="20" spans="1:9" x14ac:dyDescent="0.2" ht="16.0" customHeight="true">
      <c r="A20" s="7" t="n">
        <v>4.7006805E7</v>
      </c>
      <c r="B20" s="8" t="s">
        <v>51</v>
      </c>
      <c r="C20" s="8" t="n">
        <f>IF(false,"120922769", "120922769")</f>
      </c>
      <c r="D20" s="8" t="s">
        <v>84</v>
      </c>
      <c r="E20" s="8" t="n">
        <v>1.0</v>
      </c>
      <c r="F20" s="8" t="n">
        <v>223.0</v>
      </c>
      <c r="G20" s="8" t="s">
        <v>53</v>
      </c>
      <c r="H20" s="8" t="s">
        <v>50</v>
      </c>
      <c r="I20" s="8" t="s">
        <v>85</v>
      </c>
    </row>
    <row r="21" ht="16.0" customHeight="true">
      <c r="A21" t="n" s="7">
        <v>4.7039719E7</v>
      </c>
      <c r="B21" t="s" s="8">
        <v>54</v>
      </c>
      <c r="C21" t="n" s="8">
        <f>IF(false,"005-1514", "005-1514")</f>
      </c>
      <c r="D21" t="s" s="8">
        <v>86</v>
      </c>
      <c r="E21" t="n" s="8">
        <v>1.0</v>
      </c>
      <c r="F21" t="n" s="8">
        <v>445.0</v>
      </c>
      <c r="G21" t="s" s="8">
        <v>53</v>
      </c>
      <c r="H21" t="s" s="8">
        <v>50</v>
      </c>
      <c r="I21" t="s" s="8">
        <v>87</v>
      </c>
    </row>
    <row r="22" spans="1:9" s="1" customFormat="1" x14ac:dyDescent="0.2" ht="16.0" customHeight="true">
      <c r="A22" s="7" t="n">
        <v>4.7015467E7</v>
      </c>
      <c r="B22" t="s" s="8">
        <v>54</v>
      </c>
      <c r="C22" t="n" s="8">
        <f>IF(false,"120921469", "120921469")</f>
      </c>
      <c r="D22" t="s" s="8">
        <v>88</v>
      </c>
      <c r="E22" t="n" s="8">
        <v>1.0</v>
      </c>
      <c r="F22" s="8" t="n">
        <v>129.0</v>
      </c>
      <c r="G22" s="8" t="s">
        <v>53</v>
      </c>
      <c r="H22" s="8" t="s">
        <v>50</v>
      </c>
      <c r="I22" s="8" t="s">
        <v>89</v>
      </c>
    </row>
    <row r="23" spans="1:9" x14ac:dyDescent="0.2" ht="16.0" customHeight="true">
      <c r="A23" s="7" t="n">
        <v>4.6879932E7</v>
      </c>
      <c r="B23" s="8" t="s">
        <v>90</v>
      </c>
      <c r="C23" s="8" t="n">
        <f>IF(false,"01-003809", "01-003809")</f>
      </c>
      <c r="D23" s="8" t="s">
        <v>91</v>
      </c>
      <c r="E23" s="8" t="n">
        <v>1.0</v>
      </c>
      <c r="F23" s="8" t="n">
        <v>651.0</v>
      </c>
      <c r="G23" s="8" t="s">
        <v>53</v>
      </c>
      <c r="H23" s="8" t="s">
        <v>50</v>
      </c>
      <c r="I23" s="8" t="s">
        <v>92</v>
      </c>
    </row>
    <row r="24" ht="16.0" customHeight="true">
      <c r="A24" t="n" s="7">
        <v>4.6771595E7</v>
      </c>
      <c r="B24" t="s" s="8">
        <v>93</v>
      </c>
      <c r="C24" t="n" s="8">
        <f>IF(false,"003-318", "003-318")</f>
      </c>
      <c r="D24" t="s" s="8">
        <v>94</v>
      </c>
      <c r="E24" t="n" s="8">
        <v>1.0</v>
      </c>
      <c r="F24" t="n" s="8">
        <v>159.0</v>
      </c>
      <c r="G24" t="s" s="8">
        <v>59</v>
      </c>
      <c r="H24" t="s" s="8">
        <v>50</v>
      </c>
      <c r="I24" t="s" s="8">
        <v>95</v>
      </c>
    </row>
    <row r="25" spans="1:9" s="1" customFormat="1" x14ac:dyDescent="0.2" ht="16.0" customHeight="true">
      <c r="A25" t="n" s="7">
        <v>4.7096219E7</v>
      </c>
      <c r="B25" t="s" s="8">
        <v>54</v>
      </c>
      <c r="C25" t="n" s="8">
        <f>IF(false,"120922586", "120922586")</f>
      </c>
      <c r="D25" t="s" s="8">
        <v>96</v>
      </c>
      <c r="E25" t="n" s="8">
        <v>1.0</v>
      </c>
      <c r="F25" t="n" s="8">
        <v>60.0</v>
      </c>
      <c r="G25" t="s" s="8">
        <v>59</v>
      </c>
      <c r="H25" t="s" s="8">
        <v>50</v>
      </c>
      <c r="I25" t="s" s="8">
        <v>97</v>
      </c>
    </row>
    <row r="26" ht="16.0" customHeight="true">
      <c r="A26" t="n" s="7">
        <v>4.7012512E7</v>
      </c>
      <c r="B26" t="s" s="8">
        <v>54</v>
      </c>
      <c r="C26" t="n" s="8">
        <f>IF(false,"005-1254", "005-1254")</f>
      </c>
      <c r="D26" t="s" s="8">
        <v>98</v>
      </c>
      <c r="E26" t="n" s="8">
        <v>1.0</v>
      </c>
      <c r="F26" t="n" s="8">
        <v>135.0</v>
      </c>
      <c r="G26" t="s" s="8">
        <v>59</v>
      </c>
      <c r="H26" t="s" s="8">
        <v>50</v>
      </c>
      <c r="I26" t="s" s="8">
        <v>99</v>
      </c>
    </row>
    <row r="27" ht="16.0" customHeight="true">
      <c r="A27" t="n" s="7">
        <v>4.7039721E7</v>
      </c>
      <c r="B27" t="s" s="8">
        <v>54</v>
      </c>
      <c r="C27" t="n" s="8">
        <f>IF(false,"003-318", "003-318")</f>
      </c>
      <c r="D27" t="s" s="8">
        <v>94</v>
      </c>
      <c r="E27" t="n" s="8">
        <v>1.0</v>
      </c>
      <c r="F27" t="n" s="8">
        <v>96.0</v>
      </c>
      <c r="G27" t="s" s="8">
        <v>59</v>
      </c>
      <c r="H27" t="s" s="8">
        <v>50</v>
      </c>
      <c r="I27" t="s" s="8">
        <v>100</v>
      </c>
    </row>
    <row r="28" ht="16.0" customHeight="true">
      <c r="A28" t="n" s="7">
        <v>4.7009893E7</v>
      </c>
      <c r="B28" t="s" s="8">
        <v>51</v>
      </c>
      <c r="C28" t="n" s="8">
        <f>IF(false,"005-1378", "005-1378")</f>
      </c>
      <c r="D28" t="s" s="8">
        <v>77</v>
      </c>
      <c r="E28" t="n" s="8">
        <v>1.0</v>
      </c>
      <c r="F28" t="n" s="8">
        <v>359.0</v>
      </c>
      <c r="G28" t="s" s="8">
        <v>59</v>
      </c>
      <c r="H28" t="s" s="8">
        <v>50</v>
      </c>
      <c r="I28" t="s" s="8">
        <v>101</v>
      </c>
    </row>
    <row r="29" spans="1:9" s="1" customFormat="1" x14ac:dyDescent="0.2" ht="16.0" customHeight="true">
      <c r="A29" t="n" s="7">
        <v>4.7059855E7</v>
      </c>
      <c r="B29" t="s" s="8">
        <v>54</v>
      </c>
      <c r="C29" t="n" s="8">
        <f>IF(false,"120921370", "120921370")</f>
      </c>
      <c r="D29" t="s" s="8">
        <v>102</v>
      </c>
      <c r="E29" t="n" s="8">
        <v>1.0</v>
      </c>
      <c r="F29" t="n" s="8">
        <v>286.0</v>
      </c>
      <c r="G29" s="8" t="s">
        <v>53</v>
      </c>
      <c r="H29" t="s" s="8">
        <v>50</v>
      </c>
      <c r="I29" s="8" t="s">
        <v>103</v>
      </c>
    </row>
    <row r="30" ht="16.0" customHeight="true">
      <c r="A30" t="n" s="7">
        <v>4.7042119E7</v>
      </c>
      <c r="B30" t="s" s="8">
        <v>54</v>
      </c>
      <c r="C30" t="n" s="8">
        <f>IF(false,"120921544", "120921544")</f>
      </c>
      <c r="D30" t="s" s="8">
        <v>104</v>
      </c>
      <c r="E30" t="n" s="8">
        <v>1.0</v>
      </c>
      <c r="F30" t="n" s="8">
        <v>57.0</v>
      </c>
      <c r="G30" t="s" s="8">
        <v>59</v>
      </c>
      <c r="H30" t="s" s="8">
        <v>50</v>
      </c>
      <c r="I30" t="s" s="8">
        <v>105</v>
      </c>
    </row>
    <row r="31" ht="16.0" customHeight="true">
      <c r="A31" t="n" s="7">
        <v>4.7014581E7</v>
      </c>
      <c r="B31" t="s" s="8">
        <v>54</v>
      </c>
      <c r="C31" t="n" s="8">
        <f>IF(false,"120922782", "120922782")</f>
      </c>
      <c r="D31" t="s" s="8">
        <v>106</v>
      </c>
      <c r="E31" t="n" s="8">
        <v>1.0</v>
      </c>
      <c r="F31" t="n" s="8">
        <v>49.0</v>
      </c>
      <c r="G31" t="s" s="8">
        <v>59</v>
      </c>
      <c r="H31" t="s" s="8">
        <v>50</v>
      </c>
      <c r="I31" t="s" s="8">
        <v>107</v>
      </c>
    </row>
    <row r="32" ht="16.0" customHeight="true">
      <c r="A32" t="n" s="7">
        <v>4.6947133E7</v>
      </c>
      <c r="B32" t="s" s="8">
        <v>51</v>
      </c>
      <c r="C32" t="n" s="8">
        <f>IF(false,"120921439", "120921439")</f>
      </c>
      <c r="D32" t="s" s="8">
        <v>108</v>
      </c>
      <c r="E32" t="n" s="8">
        <v>1.0</v>
      </c>
      <c r="F32" t="n" s="8">
        <v>281.0</v>
      </c>
      <c r="G32" t="s" s="8">
        <v>53</v>
      </c>
      <c r="H32" t="s" s="8">
        <v>50</v>
      </c>
      <c r="I32" t="s" s="8">
        <v>109</v>
      </c>
    </row>
    <row r="33" ht="16.0" customHeight="true">
      <c r="A33" t="n" s="7">
        <v>4.6999934E7</v>
      </c>
      <c r="B33" t="s" s="8">
        <v>51</v>
      </c>
      <c r="C33" t="n" s="8">
        <f>IF(false,"005-1515", "005-1515")</f>
      </c>
      <c r="D33" t="s" s="8">
        <v>52</v>
      </c>
      <c r="E33" t="n" s="8">
        <v>1.0</v>
      </c>
      <c r="F33" t="n" s="8">
        <v>155.0</v>
      </c>
      <c r="G33" t="s" s="8">
        <v>59</v>
      </c>
      <c r="H33" t="s" s="8">
        <v>50</v>
      </c>
      <c r="I33" t="s" s="8">
        <v>110</v>
      </c>
    </row>
    <row r="34" ht="16.0" customHeight="true"/>
    <row r="35" ht="16.0" customHeight="true">
      <c r="A35" t="s" s="1">
        <v>37</v>
      </c>
      <c r="B35" s="1"/>
      <c r="C35" s="1"/>
      <c r="D35" s="1"/>
      <c r="E35" s="1"/>
      <c r="F35" t="n" s="8">
        <v>6024.0</v>
      </c>
      <c r="G35" s="2"/>
    </row>
    <row r="36" ht="16.0" customHeight="true"/>
    <row r="37" ht="16.0" customHeight="true">
      <c r="A37" t="s" s="1">
        <v>36</v>
      </c>
    </row>
    <row r="38" ht="34.0" customHeight="true">
      <c r="A38" t="s" s="9">
        <v>38</v>
      </c>
      <c r="B38" t="s" s="9">
        <v>0</v>
      </c>
      <c r="C38" t="s" s="9">
        <v>43</v>
      </c>
      <c r="D38" t="s" s="9">
        <v>1</v>
      </c>
      <c r="E38" t="s" s="9">
        <v>2</v>
      </c>
      <c r="F38" t="s" s="9">
        <v>39</v>
      </c>
      <c r="G38" t="s" s="9">
        <v>5</v>
      </c>
      <c r="H38" t="s" s="9">
        <v>3</v>
      </c>
      <c r="I38" t="s" s="9">
        <v>4</v>
      </c>
    </row>
    <row r="39" ht="16.0" customHeight="true">
      <c r="A39" t="n" s="8">
        <v>4.5315716E7</v>
      </c>
      <c r="B39" t="s" s="8">
        <v>111</v>
      </c>
      <c r="C39" t="n" s="8">
        <f>IF(false,"120921947", "120921947")</f>
      </c>
      <c r="D39" t="s" s="8">
        <v>112</v>
      </c>
      <c r="E39" t="n" s="8">
        <v>1.0</v>
      </c>
      <c r="F39" t="n" s="8">
        <v>-90.0</v>
      </c>
      <c r="G39" t="s" s="8">
        <v>113</v>
      </c>
      <c r="H39" t="s" s="8">
        <v>54</v>
      </c>
      <c r="I39" t="s" s="8">
        <v>114</v>
      </c>
    </row>
    <row r="40" ht="16.0" customHeight="true">
      <c r="A40" t="n" s="8">
        <v>4.6375593E7</v>
      </c>
      <c r="B40" t="s" s="8">
        <v>65</v>
      </c>
      <c r="C40" t="n" s="8">
        <f>IF(false,"000-631", "000-631")</f>
      </c>
      <c r="D40" t="s" s="8">
        <v>56</v>
      </c>
      <c r="E40" t="n" s="8">
        <v>4.0</v>
      </c>
      <c r="F40" t="n" s="8">
        <v>-304.0</v>
      </c>
      <c r="G40" t="s" s="8">
        <v>115</v>
      </c>
      <c r="H40" t="s" s="8">
        <v>54</v>
      </c>
      <c r="I40" t="s" s="8">
        <v>116</v>
      </c>
    </row>
    <row r="41" ht="16.0" customHeight="true"/>
    <row r="42" ht="16.0" customHeight="true">
      <c r="A42" t="s" s="1">
        <v>37</v>
      </c>
      <c r="F42" t="n" s="8">
        <v>-394.0</v>
      </c>
      <c r="G42" s="2"/>
      <c r="H42" s="0"/>
      <c r="I42" s="0"/>
    </row>
    <row r="43" ht="16.0" customHeight="true">
      <c r="A43" s="1"/>
      <c r="B43" s="1"/>
      <c r="C43" s="1"/>
      <c r="D43" s="1"/>
      <c r="E43" s="1"/>
      <c r="F43" s="1"/>
      <c r="G43" s="1"/>
      <c r="H43" s="1"/>
      <c r="I43" s="1"/>
    </row>
    <row r="44" ht="16.0" customHeight="true">
      <c r="A44" t="s" s="1">
        <v>40</v>
      </c>
    </row>
    <row r="45" ht="34.0" customHeight="true">
      <c r="A45" t="s" s="9">
        <v>47</v>
      </c>
      <c r="B45" t="s" s="9">
        <v>48</v>
      </c>
      <c r="C45" s="9"/>
      <c r="D45" s="9"/>
      <c r="E45" s="9"/>
      <c r="F45" t="s" s="9">
        <v>39</v>
      </c>
      <c r="G45" t="s" s="9">
        <v>5</v>
      </c>
      <c r="H45" t="s" s="9">
        <v>3</v>
      </c>
      <c r="I45" t="s" s="9">
        <v>4</v>
      </c>
    </row>
    <row r="46" ht="16.0" customHeight="true"/>
    <row r="47" ht="16.0" customHeight="true">
      <c r="A47" t="s" s="1">
        <v>37</v>
      </c>
      <c r="F47" t="n" s="8">
        <v>0.0</v>
      </c>
      <c r="G47" s="2"/>
      <c r="H47" s="0"/>
      <c r="I47" s="0"/>
    </row>
    <row r="48" ht="16.0" customHeight="true">
      <c r="A48" s="1"/>
      <c r="B48" s="1"/>
      <c r="C48" s="1"/>
      <c r="D48" s="1"/>
      <c r="E48" s="1"/>
      <c r="F48" s="1"/>
      <c r="G48" s="1"/>
      <c r="H48" s="1"/>
      <c r="I4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