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<sst xmlns="http://schemas.openxmlformats.org/spreadsheetml/2006/main" count="802" uniqueCount="179">
  <si>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</si>
  <si>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</si>
  <si>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</si>
  <si>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</si>
  <si>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</si>
  <si>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</si>
  <si>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</si>
  <si>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</si>
  <si>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</si>
  <si>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</si>
  <si>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</si>
  <si>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</si>
  <si>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</si>
  <si>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</si>
  <si>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</si>
  <si>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</si>
  <si>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</si>
  <si>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</si>
  <si>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</si>
  <si>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</si>
  <si>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</si>
  <si>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</si>
  <si>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</si>
  <si>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</si>
  <si>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</si>
  <si>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</si>
  <si>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</si>
  <si>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</si>
  <si>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</si>
  <si>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</si>
  <si>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</si>
  <si>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</si>
  <si>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</si>
  <si>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</si>
  <si>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</si>
  <si>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</si>
  <si>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</si>
  <si>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</si>
  <si>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</si>
  <si>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</si>
  <si>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</si>
  <si>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</si>
  <si>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</si>
  <si>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</si>
  <si>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</si>
  <si>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</si>
  <si>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</si>
  <si>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</si>
  <si>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</si>
  <si>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</si>
  <si>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18.05.2021</t>
  </si>
  <si>
    <t>16.05.2021</t>
  </si>
  <si>
    <t>YokoSun трусики L (9-14 кг) 44 шт.</t>
  </si>
  <si>
    <t>Платёж покупателя</t>
  </si>
  <si>
    <t>17.05.2021</t>
  </si>
  <si>
    <t>60a110017153b3da044138cb</t>
  </si>
  <si>
    <t>15.05.2021</t>
  </si>
  <si>
    <t>Joonies трусики Premium Soft L (9-14 кг) 44 шт.</t>
  </si>
  <si>
    <t>609fc5f8f4c0cb37227be897</t>
  </si>
  <si>
    <t>05.05.2021</t>
  </si>
  <si>
    <t>Missha BB крем Perfect Cover, SPF 42, 20 мл, оттенок: 21 light beige</t>
  </si>
  <si>
    <t>60a1f97c03c3782084d16a65</t>
  </si>
  <si>
    <t>Ароматизатор Aurami Гелевый под сиденье 09 Босс 200гр</t>
  </si>
  <si>
    <t>60a09f6cbed21e426c5f452a</t>
  </si>
  <si>
    <t>Крем-гель для душа Lion Жемчужный поцелуй, 750 мл</t>
  </si>
  <si>
    <t>60a1785794d527eb20bdf183</t>
  </si>
  <si>
    <t>Гель для стирки Kao Attack Bio EX, 0.77 кг, дой-пак</t>
  </si>
  <si>
    <t>60a17e4003c3781f1dd16a16</t>
  </si>
  <si>
    <t>Merries подгузники L (9-14 кг) 54 шт.</t>
  </si>
  <si>
    <t>60a0e0b4dbdc31f774324f10</t>
  </si>
  <si>
    <t>08.05.2021</t>
  </si>
  <si>
    <t>Goo.N подгузники Ultra NB (до 5 кг) 114 шт.</t>
  </si>
  <si>
    <t>60a20b5094d527aa97cc213a</t>
  </si>
  <si>
    <t>11.05.2021</t>
  </si>
  <si>
    <t>Petitfee Гидрогелевые патчи для век с золотыми частицами и фактором роста Gold &amp; EGF eye &amp; spot patch, 90 шт.</t>
  </si>
  <si>
    <t>60a20b937153b3be49413a69</t>
  </si>
  <si>
    <t>Lion Thailand Salz Herbal Паста зубная с розовой гималайской солью, 90 г</t>
  </si>
  <si>
    <t>60a0e3c194d5272fdfcc2256</t>
  </si>
  <si>
    <t>10.05.2021</t>
  </si>
  <si>
    <t>Pigeon Бутылочка Перистальтик Плюс с широким горлом PP, 240 мл, с 3 месяцев, бесцветный</t>
  </si>
  <si>
    <t>60a20df12af6cd53add97142</t>
  </si>
  <si>
    <t>60a13a74954f6b1ff658f3be</t>
  </si>
  <si>
    <t>13.05.2021</t>
  </si>
  <si>
    <t>Гель для душа Biore Экстра увлажняющий, 480 мл</t>
  </si>
  <si>
    <t>60a21aa27153b3129f41396c</t>
  </si>
  <si>
    <t>07.05.2021</t>
  </si>
  <si>
    <t>Enough Тональный крем Rich Gold Double Wear Radiance Foundation, 100 мл, оттенок: №13</t>
  </si>
  <si>
    <t>60a21c1ff4c0cb18f67be808</t>
  </si>
  <si>
    <t>Merries подгузники XL (12-20 кг) 44 шт.</t>
  </si>
  <si>
    <t>60a10c04f98801098eeb2b27</t>
  </si>
  <si>
    <t>Biore увлажняющая сыворотка для умывания и снятия макияжа, 230 мл</t>
  </si>
  <si>
    <t>60a1331094d527d636cc21dc</t>
  </si>
  <si>
    <t>Merries трусики XXL (15-28 кг) 32 шт.</t>
  </si>
  <si>
    <t>60a256f499d6ef1852634677</t>
  </si>
  <si>
    <t>09.05.2021</t>
  </si>
  <si>
    <t>Manuoki трусики М (6-11 кг) 56 шт.</t>
  </si>
  <si>
    <t>60a25f5dc3080f19271419c8</t>
  </si>
  <si>
    <t>60a2605204e94302e15fdefd</t>
  </si>
  <si>
    <t>14.05.2021</t>
  </si>
  <si>
    <t>Гель для душа Holika Holika Aloe 92%, 250 мл</t>
  </si>
  <si>
    <t>60a260c03b317620cd434b31</t>
  </si>
  <si>
    <t>JIGOTT Daandanbit Антивозрастной крем для лица с муцином улитки Premium Snail Firming Cream, 50 мл</t>
  </si>
  <si>
    <t>60a0deec863e4e4fcfaffec1</t>
  </si>
  <si>
    <t>Набор Esthetic House CP-1 Intense nourishing v2.0, шампунь, 500 мл и кондиционер, 500 мл</t>
  </si>
  <si>
    <t>60a266f103c37876f1067d70</t>
  </si>
  <si>
    <t>Joydivision тампоны Freedom normal, 3 капли, 10 шт.</t>
  </si>
  <si>
    <t>60a274bfdbdc315b5301621f</t>
  </si>
  <si>
    <t>01.05.2021</t>
  </si>
  <si>
    <t>60a2778583b1f2414d5025f0</t>
  </si>
  <si>
    <t>Palmbaby подгузники Традиционные S (3-7 кг) 72 шт.</t>
  </si>
  <si>
    <t>60a27d2a5a395136c2e69db4</t>
  </si>
  <si>
    <t>Jigott Snail Lifting Cream Подтягивающий крем для лица с экстрактом слизи улитки, 70 мл</t>
  </si>
  <si>
    <t>609d49b920d51d75167acd0d</t>
  </si>
  <si>
    <t>Saphir Пропитка Graisse HP Neutral</t>
  </si>
  <si>
    <t>60a291f9bed21e291f57a3d6</t>
  </si>
  <si>
    <t>60a2a3d494d52706e767460d</t>
  </si>
  <si>
    <t>12.05.2021</t>
  </si>
  <si>
    <t>60a2b65f7153b31bdba2aaac</t>
  </si>
  <si>
    <t>Pigeon Бутылочка Перистальтик Плюс с широким горлом PP, 160 мл, с рождения, бесцветный</t>
  </si>
  <si>
    <t>60a2b6cefbacea6f2c4e6797</t>
  </si>
  <si>
    <t>Vivienne Sabo Тушь для ресниц Cabaret Premiere, 02 синий</t>
  </si>
  <si>
    <t>609d6ed3954f6b75b158f276</t>
  </si>
  <si>
    <t>Стиральный порошок Attack Bio EX, пластиковый пакет, 0.81 кг</t>
  </si>
  <si>
    <t>60a1fabc5a3951b49fb52366</t>
  </si>
  <si>
    <t>60a2331003c378b1ecd16b2b</t>
  </si>
  <si>
    <t>YokoSun трусики Eco L (9-14 кг) 44 шт.</t>
  </si>
  <si>
    <t>60a17be7c3080f0e4b14197c</t>
  </si>
  <si>
    <t>60a1fcc12af6cd409ed9707e</t>
  </si>
  <si>
    <t>Goo.N трусики Ultra XXL (13-25 кг) 36 шт.</t>
  </si>
  <si>
    <t>60a2e3cbdbdc315e65ae8e39</t>
  </si>
  <si>
    <t>Bourjois Набор тушь для ресниц Volume Glamour + карандаш для глаз Khol &amp; Contour</t>
  </si>
  <si>
    <t>609ef05f6a8643449689a208</t>
  </si>
  <si>
    <t>YokoSun трусики M (6-10 кг) 58 шт.</t>
  </si>
  <si>
    <t>60a21bd6f4c0cb127a7be7ad</t>
  </si>
  <si>
    <t>TONY MOLY пенка для умывания с экстрактом ацеролы, 180 мл</t>
  </si>
  <si>
    <t>60a194897153b35248fe75f7</t>
  </si>
  <si>
    <t>Merries подгузники M (6-11 кг) 64 шт.</t>
  </si>
  <si>
    <t>60a0cc5e954f6b23a3f842f4</t>
  </si>
  <si>
    <t>Гель для стирки Kao Attack Multi‐Action, 0.9 кг, бутылка</t>
  </si>
  <si>
    <t>60a00cf903c378a539d16b6c</t>
  </si>
  <si>
    <t>609eb801f4c0cb17717be882</t>
  </si>
  <si>
    <t>Merries подгузники L (9-14 кг) 64 шт.</t>
  </si>
  <si>
    <t>60a27649b9f8ed1cfbdbdbc9</t>
  </si>
  <si>
    <t>Bourjois Тушь для ресниц Twist Up the Volume Ultra Black Edition, 52 ultra black</t>
  </si>
  <si>
    <t>60a27d968927ca265e66ab5e</t>
  </si>
  <si>
    <t>Manuoki трусики XXL (15+ кг) 36 шт.</t>
  </si>
  <si>
    <t>609f8b8c0fe995603a21d9d6</t>
  </si>
  <si>
    <t>60a27ba4c5311b6d7e0da421</t>
  </si>
  <si>
    <t>60a188535a39515e45b52350</t>
  </si>
  <si>
    <t>60a21b51dff13b3ee71bac54</t>
  </si>
  <si>
    <t>60a182656a86436c1a89a1e9</t>
  </si>
  <si>
    <t>60a23cc432da83a6311f0aa2</t>
  </si>
  <si>
    <t>Ёkitto трусики L (9-14 кг) 44 шт.</t>
  </si>
  <si>
    <t>60a21f70954f6ba306f842d5</t>
  </si>
  <si>
    <t>Стиральный порошок FUNS Для чистоты вещей и сушки белья в помещении, картонная пачка, 0.9 кг</t>
  </si>
  <si>
    <t>60a190319066f46df3012ec9</t>
  </si>
  <si>
    <t>Vivienne Sabo Тушь для ресниц Aventuriere, 01 черная</t>
  </si>
  <si>
    <t>60a180d1b9f8edb0fcfacf17</t>
  </si>
  <si>
    <t>Missha Восстанавливающая эссенция для лица TIME REVOLUTION THE FIRST TREATMENT ESSENCE RX, 30 мл</t>
  </si>
  <si>
    <t>60a181ceb9f8ed7ec7facf31</t>
  </si>
  <si>
    <t>60a156944f5c6e7b1fb7da2e</t>
  </si>
  <si>
    <t>60a10643954f6bb72158f2a0</t>
  </si>
  <si>
    <t>Goo.N трусики Ultra XL (12-20 кг) 50 шт.</t>
  </si>
  <si>
    <t>60a2a8d3c5311b29fb0da4fd</t>
  </si>
  <si>
    <t>60a28ba0954f6b856274801e</t>
  </si>
  <si>
    <t>60a2aaddc3080fbb9808ff82</t>
  </si>
  <si>
    <t>Laurier ночные тонкие гигиенические прокладки с крылышками 30 см, 6 капель, 10 шт</t>
  </si>
  <si>
    <t>609e2cb78927ca8f19483269</t>
  </si>
  <si>
    <t>60a2a83a94d5273e83674689</t>
  </si>
  <si>
    <t>Farmstay Филлер восстанавливающий для поврежденных волос с керамидами, 13 мл</t>
  </si>
  <si>
    <t>60a182b13620c242decc55fd</t>
  </si>
  <si>
    <t>60a16ef70fe9956ad721d923</t>
  </si>
  <si>
    <t>Missha BB крем Perfect Cover, SPF 42, 20 мл, оттенок: 23 natural beige</t>
  </si>
  <si>
    <t>Возврат платежа покупателя</t>
  </si>
  <si>
    <t>60a214e43620c214c8cc56b9</t>
  </si>
  <si>
    <t>60a29430f4c0cb75eeedad41</t>
  </si>
  <si>
    <t>Merries подгузники S (4-8 кг) 82 шт.</t>
  </si>
  <si>
    <t>60a2dbe22af6cd2928b4c6ef</t>
  </si>
  <si>
    <t>Meine Liebe, гель для мытья овощей, фруктов, детской посуды и игрушек, 485 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</si>
</sst>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698956.0</v>
      </c>
    </row>
    <row r="4" spans="1:9" s="3" customFormat="1" x14ac:dyDescent="0.2" ht="16.0" customHeight="true">
      <c r="A4" s="3" t="s">
        <v>34</v>
      </c>
      <c r="B4" s="10" t="n">
        <v>53786.0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4.6951792E7</v>
      </c>
      <c r="B8" s="8" t="s">
        <v>51</v>
      </c>
      <c r="C8" s="8" t="n">
        <f>IF(false,"005-1515", "005-1515")</f>
      </c>
      <c r="D8" s="8" t="s">
        <v>52</v>
      </c>
      <c r="E8" s="8" t="n">
        <v>1.0</v>
      </c>
      <c r="F8" s="8" t="n">
        <v>608.0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4.6850271E7</v>
      </c>
      <c r="B9" t="s" s="8">
        <v>56</v>
      </c>
      <c r="C9" t="n" s="8">
        <f>IF(false,"01-003884", "01-003884")</f>
      </c>
      <c r="D9" t="s" s="8">
        <v>57</v>
      </c>
      <c r="E9" t="n" s="8">
        <v>1.0</v>
      </c>
      <c r="F9" t="n" s="8">
        <v>989.0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4.5715694E7</v>
      </c>
      <c r="B10" s="8" t="s">
        <v>59</v>
      </c>
      <c r="C10" s="8" t="n">
        <f>IF(false,"120921439", "120921439")</f>
      </c>
      <c r="D10" s="8" t="s">
        <v>60</v>
      </c>
      <c r="E10" s="8" t="n">
        <v>1.0</v>
      </c>
      <c r="F10" s="8" t="n">
        <v>599.0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4.6906726E7</v>
      </c>
      <c r="B11" t="s" s="8">
        <v>51</v>
      </c>
      <c r="C11" t="n" s="8">
        <f>IF(false,"120922996", "120922996")</f>
      </c>
      <c r="D11" t="s" s="8">
        <v>62</v>
      </c>
      <c r="E11" t="n" s="8">
        <v>1.0</v>
      </c>
      <c r="F11" t="n" s="8">
        <v>305.0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4.7005057E7</v>
      </c>
      <c r="B12" t="s" s="8">
        <v>51</v>
      </c>
      <c r="C12" t="n" s="8">
        <f>IF(false,"120922891", "120922891")</f>
      </c>
      <c r="D12" t="s" s="8">
        <v>64</v>
      </c>
      <c r="E12" t="n" s="8">
        <v>1.0</v>
      </c>
      <c r="F12" t="n" s="8">
        <v>298.0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4.7007983E7</v>
      </c>
      <c r="B13" s="8" t="s">
        <v>51</v>
      </c>
      <c r="C13" s="8" t="n">
        <f>IF(false,"000-631", "000-631")</f>
      </c>
      <c r="D13" s="8" t="s">
        <v>66</v>
      </c>
      <c r="E13" s="8" t="n">
        <v>3.0</v>
      </c>
      <c r="F13" s="8" t="n">
        <v>736.0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4.6929234E7</v>
      </c>
      <c r="B14" s="8" t="s">
        <v>51</v>
      </c>
      <c r="C14" s="8" t="n">
        <f>IF(false,"003-315", "003-315")</f>
      </c>
      <c r="D14" s="8" t="s">
        <v>68</v>
      </c>
      <c r="E14" s="8" t="n">
        <v>4.0</v>
      </c>
      <c r="F14" s="8" t="n">
        <v>4917.0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4.6134919E7</v>
      </c>
      <c r="B15" t="s" s="8">
        <v>70</v>
      </c>
      <c r="C15" t="n" s="8">
        <f>IF(false,"005-1112", "005-1112")</f>
      </c>
      <c r="D15" t="s" s="8">
        <v>71</v>
      </c>
      <c r="E15" t="n" s="8">
        <v>1.0</v>
      </c>
      <c r="F15" t="n" s="8">
        <v>1358.0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4.6352724E7</v>
      </c>
      <c r="B16" t="s" s="8">
        <v>73</v>
      </c>
      <c r="C16" t="n" s="8">
        <f>IF(false,"120921569", "120921569")</f>
      </c>
      <c r="D16" t="s" s="8">
        <v>74</v>
      </c>
      <c r="E16" t="n" s="8">
        <v>1.0</v>
      </c>
      <c r="F16" s="8" t="n">
        <v>479.0</v>
      </c>
      <c r="G16" s="8" t="s">
        <v>53</v>
      </c>
      <c r="H16" s="8" t="s">
        <v>54</v>
      </c>
      <c r="I16" s="8" t="s">
        <v>75</v>
      </c>
    </row>
    <row r="17" spans="1:9" x14ac:dyDescent="0.2" ht="16.0" customHeight="true">
      <c r="A17" s="7" t="n">
        <v>4.6930769E7</v>
      </c>
      <c r="B17" s="8" t="s">
        <v>51</v>
      </c>
      <c r="C17" s="8" t="n">
        <f>IF(false,"120922611", "120922611")</f>
      </c>
      <c r="D17" s="8" t="s">
        <v>76</v>
      </c>
      <c r="E17" s="8" t="n">
        <v>1.0</v>
      </c>
      <c r="F17" s="8" t="n">
        <v>126.0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4.6229417E7</v>
      </c>
      <c r="B18" t="s" s="8">
        <v>78</v>
      </c>
      <c r="C18" t="n" s="8">
        <f>IF(false,"005-1254", "005-1254")</f>
      </c>
      <c r="D18" t="s" s="8">
        <v>79</v>
      </c>
      <c r="E18" t="n" s="8">
        <v>1.0</v>
      </c>
      <c r="F18" t="n" s="8">
        <v>770.0</v>
      </c>
      <c r="G18" t="s" s="8">
        <v>53</v>
      </c>
      <c r="H18" t="s" s="8">
        <v>54</v>
      </c>
      <c r="I18" t="s" s="8">
        <v>80</v>
      </c>
    </row>
    <row r="19" spans="1:9" ht="16.0" x14ac:dyDescent="0.2" customHeight="true">
      <c r="A19" s="7" t="n">
        <v>4.697187E7</v>
      </c>
      <c r="B19" s="8" t="s">
        <v>51</v>
      </c>
      <c r="C19" s="8" t="n">
        <f>IF(false,"005-1515", "005-1515")</f>
      </c>
      <c r="D19" s="8" t="s">
        <v>52</v>
      </c>
      <c r="E19" s="8" t="n">
        <v>1.0</v>
      </c>
      <c r="F19" s="8" t="n">
        <v>665.0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4.6575749E7</v>
      </c>
      <c r="B20" s="8" t="s">
        <v>82</v>
      </c>
      <c r="C20" s="8" t="n">
        <f>IF(false,"120922570", "120922570")</f>
      </c>
      <c r="D20" s="8" t="s">
        <v>83</v>
      </c>
      <c r="E20" s="8" t="n">
        <v>1.0</v>
      </c>
      <c r="F20" s="8" t="n">
        <v>646.0</v>
      </c>
      <c r="G20" s="8" t="s">
        <v>53</v>
      </c>
      <c r="H20" s="8" t="s">
        <v>54</v>
      </c>
      <c r="I20" s="8" t="s">
        <v>84</v>
      </c>
    </row>
    <row r="21" ht="16.0" customHeight="true">
      <c r="A21" t="n" s="7">
        <v>4.5987488E7</v>
      </c>
      <c r="B21" t="s" s="8">
        <v>85</v>
      </c>
      <c r="C21" t="n" s="8">
        <f>IF(false,"120922551", "120922551")</f>
      </c>
      <c r="D21" t="s" s="8">
        <v>86</v>
      </c>
      <c r="E21" t="n" s="8">
        <v>1.0</v>
      </c>
      <c r="F21" t="n" s="8">
        <v>508.0</v>
      </c>
      <c r="G21" t="s" s="8">
        <v>53</v>
      </c>
      <c r="H21" t="s" s="8">
        <v>54</v>
      </c>
      <c r="I21" t="s" s="8">
        <v>87</v>
      </c>
    </row>
    <row r="22" spans="1:9" s="1" customFormat="1" x14ac:dyDescent="0.2" ht="16.0" customHeight="true">
      <c r="A22" s="7" t="n">
        <v>4.6950282E7</v>
      </c>
      <c r="B22" t="s" s="8">
        <v>51</v>
      </c>
      <c r="C22" t="n" s="8">
        <f>IF(false,"003-318", "003-318")</f>
      </c>
      <c r="D22" t="s" s="8">
        <v>88</v>
      </c>
      <c r="E22" t="n" s="8">
        <v>1.0</v>
      </c>
      <c r="F22" s="8" t="n">
        <v>1489.0</v>
      </c>
      <c r="G22" s="8" t="s">
        <v>53</v>
      </c>
      <c r="H22" s="8" t="s">
        <v>54</v>
      </c>
      <c r="I22" s="8" t="s">
        <v>89</v>
      </c>
    </row>
    <row r="23" spans="1:9" x14ac:dyDescent="0.2" ht="16.0" customHeight="true">
      <c r="A23" s="7" t="n">
        <v>4.6968901E7</v>
      </c>
      <c r="B23" s="8" t="s">
        <v>51</v>
      </c>
      <c r="C23" s="8" t="n">
        <f>IF(false,"005-1378", "005-1378")</f>
      </c>
      <c r="D23" s="8" t="s">
        <v>90</v>
      </c>
      <c r="E23" s="8" t="n">
        <v>1.0</v>
      </c>
      <c r="F23" s="8" t="n">
        <v>625.0</v>
      </c>
      <c r="G23" s="8" t="s">
        <v>53</v>
      </c>
      <c r="H23" s="8" t="s">
        <v>54</v>
      </c>
      <c r="I23" s="8" t="s">
        <v>91</v>
      </c>
    </row>
    <row r="24" ht="16.0" customHeight="true">
      <c r="A24" t="n" s="7">
        <v>4.6638214E7</v>
      </c>
      <c r="B24" t="s" s="8">
        <v>82</v>
      </c>
      <c r="C24" t="n" s="8">
        <f>IF(false,"120921370", "120921370")</f>
      </c>
      <c r="D24" t="s" s="8">
        <v>92</v>
      </c>
      <c r="E24" t="n" s="8">
        <v>2.0</v>
      </c>
      <c r="F24" t="n" s="8">
        <v>3598.0</v>
      </c>
      <c r="G24" t="s" s="8">
        <v>53</v>
      </c>
      <c r="H24" t="s" s="8">
        <v>54</v>
      </c>
      <c r="I24" t="s" s="8">
        <v>93</v>
      </c>
    </row>
    <row r="25" spans="1:9" s="1" customFormat="1" x14ac:dyDescent="0.2" ht="16.0" customHeight="true">
      <c r="A25" t="n" s="7">
        <v>4.6145366E7</v>
      </c>
      <c r="B25" t="s" s="8">
        <v>94</v>
      </c>
      <c r="C25" t="n" s="8">
        <f>IF(false,"008-575", "008-575")</f>
      </c>
      <c r="D25" t="s" s="8">
        <v>95</v>
      </c>
      <c r="E25" t="n" s="8">
        <v>1.0</v>
      </c>
      <c r="F25" t="n" s="8">
        <v>782.0</v>
      </c>
      <c r="G25" t="s" s="8">
        <v>53</v>
      </c>
      <c r="H25" t="s" s="8">
        <v>54</v>
      </c>
      <c r="I25" t="s" s="8">
        <v>96</v>
      </c>
    </row>
    <row r="26" ht="16.0" customHeight="true">
      <c r="A26" t="n" s="7">
        <v>4.6630105E7</v>
      </c>
      <c r="B26" t="s" s="8">
        <v>82</v>
      </c>
      <c r="C26" t="n" s="8">
        <f>IF(false,"01-003884", "01-003884")</f>
      </c>
      <c r="D26" t="s" s="8">
        <v>57</v>
      </c>
      <c r="E26" t="n" s="8">
        <v>1.0</v>
      </c>
      <c r="F26" t="n" s="8">
        <v>989.0</v>
      </c>
      <c r="G26" t="s" s="8">
        <v>53</v>
      </c>
      <c r="H26" t="s" s="8">
        <v>54</v>
      </c>
      <c r="I26" t="s" s="8">
        <v>97</v>
      </c>
    </row>
    <row r="27" ht="16.0" customHeight="true">
      <c r="A27" t="n" s="7">
        <v>4.6714346E7</v>
      </c>
      <c r="B27" t="s" s="8">
        <v>98</v>
      </c>
      <c r="C27" t="n" s="8">
        <f>IF(false,"01-003924", "01-003924")</f>
      </c>
      <c r="D27" t="s" s="8">
        <v>99</v>
      </c>
      <c r="E27" t="n" s="8">
        <v>1.0</v>
      </c>
      <c r="F27" t="n" s="8">
        <v>522.0</v>
      </c>
      <c r="G27" t="s" s="8">
        <v>53</v>
      </c>
      <c r="H27" t="s" s="8">
        <v>54</v>
      </c>
      <c r="I27" t="s" s="8">
        <v>100</v>
      </c>
    </row>
    <row r="28" ht="16.0" customHeight="true">
      <c r="A28" t="n" s="7">
        <v>4.6928397E7</v>
      </c>
      <c r="B28" t="s" s="8">
        <v>51</v>
      </c>
      <c r="C28" t="n" s="8">
        <f>IF(false,"120922669", "120922669")</f>
      </c>
      <c r="D28" t="s" s="8">
        <v>101</v>
      </c>
      <c r="E28" t="n" s="8">
        <v>1.0</v>
      </c>
      <c r="F28" t="n" s="8">
        <v>675.0</v>
      </c>
      <c r="G28" t="s" s="8">
        <v>53</v>
      </c>
      <c r="H28" t="s" s="8">
        <v>54</v>
      </c>
      <c r="I28" t="s" s="8">
        <v>102</v>
      </c>
    </row>
    <row r="29" spans="1:9" s="1" customFormat="1" x14ac:dyDescent="0.2" ht="16.0" customHeight="true">
      <c r="A29" t="n" s="7">
        <v>4.6374914E7</v>
      </c>
      <c r="B29" t="s" s="8">
        <v>73</v>
      </c>
      <c r="C29" t="n" s="8">
        <f>IF(false,"120921942", "120921942")</f>
      </c>
      <c r="D29" t="s" s="8">
        <v>103</v>
      </c>
      <c r="E29" t="n" s="8">
        <v>1.0</v>
      </c>
      <c r="F29" t="n" s="8">
        <v>1686.0</v>
      </c>
      <c r="G29" s="8" t="s">
        <v>53</v>
      </c>
      <c r="H29" t="s" s="8">
        <v>54</v>
      </c>
      <c r="I29" s="8" t="s">
        <v>104</v>
      </c>
    </row>
    <row r="30" ht="16.0" customHeight="true">
      <c r="A30" t="n" s="7">
        <v>4.6288601E7</v>
      </c>
      <c r="B30" t="s" s="8">
        <v>78</v>
      </c>
      <c r="C30" t="n" s="8">
        <f>IF(false,"120921937", "120921937")</f>
      </c>
      <c r="D30" t="s" s="8">
        <v>105</v>
      </c>
      <c r="E30" t="n" s="8">
        <v>1.0</v>
      </c>
      <c r="F30" t="n" s="8">
        <v>981.0</v>
      </c>
      <c r="G30" t="s" s="8">
        <v>53</v>
      </c>
      <c r="H30" t="s" s="8">
        <v>54</v>
      </c>
      <c r="I30" t="s" s="8">
        <v>106</v>
      </c>
    </row>
    <row r="31" ht="16.0" customHeight="true">
      <c r="A31" t="n" s="7">
        <v>4.5327529E7</v>
      </c>
      <c r="B31" t="s" s="8">
        <v>107</v>
      </c>
      <c r="C31" t="n" s="8">
        <f>IF(false,"120921439", "120921439")</f>
      </c>
      <c r="D31" t="s" s="8">
        <v>60</v>
      </c>
      <c r="E31" t="n" s="8">
        <v>1.0</v>
      </c>
      <c r="F31" t="n" s="8">
        <v>599.0</v>
      </c>
      <c r="G31" t="s" s="8">
        <v>53</v>
      </c>
      <c r="H31" t="s" s="8">
        <v>54</v>
      </c>
      <c r="I31" t="s" s="8">
        <v>108</v>
      </c>
    </row>
    <row r="32" ht="16.0" customHeight="true">
      <c r="A32" t="n" s="7">
        <v>4.6330274E7</v>
      </c>
      <c r="B32" t="s" s="8">
        <v>78</v>
      </c>
      <c r="C32" t="n" s="8">
        <f>IF(false,"005-1104", "005-1104")</f>
      </c>
      <c r="D32" t="s" s="8">
        <v>109</v>
      </c>
      <c r="E32" t="n" s="8">
        <v>1.0</v>
      </c>
      <c r="F32" t="n" s="8">
        <v>849.0</v>
      </c>
      <c r="G32" t="s" s="8">
        <v>53</v>
      </c>
      <c r="H32" t="s" s="8">
        <v>54</v>
      </c>
      <c r="I32" t="s" s="8">
        <v>110</v>
      </c>
    </row>
    <row r="33" ht="16.0" customHeight="true">
      <c r="A33" t="n" s="7">
        <v>4.6645027E7</v>
      </c>
      <c r="B33" t="s" s="8">
        <v>82</v>
      </c>
      <c r="C33" t="n" s="8">
        <f>IF(false,"01-003956", "01-003956")</f>
      </c>
      <c r="D33" t="s" s="8">
        <v>111</v>
      </c>
      <c r="E33" t="n" s="8">
        <v>1.0</v>
      </c>
      <c r="F33" t="n" s="8">
        <v>97.0</v>
      </c>
      <c r="G33" t="s" s="8">
        <v>53</v>
      </c>
      <c r="H33" t="s" s="8">
        <v>54</v>
      </c>
      <c r="I33" t="s" s="8">
        <v>112</v>
      </c>
    </row>
    <row r="34" ht="16.0" customHeight="true">
      <c r="A34" t="n" s="7">
        <v>4.6684911E7</v>
      </c>
      <c r="B34" t="s" s="8">
        <v>98</v>
      </c>
      <c r="C34" t="n" s="8">
        <f>IF(false,"005-1210", "005-1210")</f>
      </c>
      <c r="D34" t="s" s="8">
        <v>113</v>
      </c>
      <c r="E34" t="n" s="8">
        <v>1.0</v>
      </c>
      <c r="F34" t="n" s="8">
        <v>686.0</v>
      </c>
      <c r="G34" t="s" s="8">
        <v>53</v>
      </c>
      <c r="H34" t="s" s="8">
        <v>54</v>
      </c>
      <c r="I34" t="s" s="8">
        <v>114</v>
      </c>
    </row>
    <row r="35" ht="16.0" customHeight="true">
      <c r="A35" t="n" s="7">
        <v>4.6402557E7</v>
      </c>
      <c r="B35" t="s" s="8">
        <v>73</v>
      </c>
      <c r="C35" t="n" s="8">
        <f>IF(false,"120921439", "120921439")</f>
      </c>
      <c r="D35" t="s" s="8">
        <v>60</v>
      </c>
      <c r="E35" t="n" s="8">
        <v>1.0</v>
      </c>
      <c r="F35" t="n" s="8">
        <v>599.0</v>
      </c>
      <c r="G35" t="s" s="8">
        <v>53</v>
      </c>
      <c r="H35" t="s" s="8">
        <v>54</v>
      </c>
      <c r="I35" t="s" s="8">
        <v>115</v>
      </c>
    </row>
    <row r="36" ht="16.0" customHeight="true">
      <c r="A36" t="n" s="7">
        <v>4.6475019E7</v>
      </c>
      <c r="B36" t="s" s="8">
        <v>116</v>
      </c>
      <c r="C36" t="n" s="8">
        <f>IF(false,"120921439", "120921439")</f>
      </c>
      <c r="D36" t="s" s="8">
        <v>60</v>
      </c>
      <c r="E36" t="n" s="8">
        <v>1.0</v>
      </c>
      <c r="F36" t="n" s="8">
        <v>599.0</v>
      </c>
      <c r="G36" t="s" s="8">
        <v>53</v>
      </c>
      <c r="H36" t="s" s="8">
        <v>54</v>
      </c>
      <c r="I36" t="s" s="8">
        <v>117</v>
      </c>
    </row>
    <row r="37" ht="16.0" customHeight="true">
      <c r="A37" t="n" s="7">
        <v>4.6154688E7</v>
      </c>
      <c r="B37" t="s" s="8">
        <v>94</v>
      </c>
      <c r="C37" t="n" s="8">
        <f>IF(false,"005-1255", "005-1255")</f>
      </c>
      <c r="D37" t="s" s="8">
        <v>118</v>
      </c>
      <c r="E37" t="n" s="8">
        <v>1.0</v>
      </c>
      <c r="F37" t="n" s="8">
        <v>689.0</v>
      </c>
      <c r="G37" t="s" s="8">
        <v>53</v>
      </c>
      <c r="H37" t="s" s="8">
        <v>54</v>
      </c>
      <c r="I37" t="s" s="8">
        <v>119</v>
      </c>
    </row>
    <row r="38" ht="16.0" customHeight="true">
      <c r="A38" t="n" s="7">
        <v>4.6663192E7</v>
      </c>
      <c r="B38" t="s" s="8">
        <v>82</v>
      </c>
      <c r="C38" t="n" s="8">
        <f>IF(false,"120922389", "120922389")</f>
      </c>
      <c r="D38" t="s" s="8">
        <v>120</v>
      </c>
      <c r="E38" t="n" s="8">
        <v>1.0</v>
      </c>
      <c r="F38" t="n" s="8">
        <v>365.0</v>
      </c>
      <c r="G38" t="s" s="8">
        <v>53</v>
      </c>
      <c r="H38" t="s" s="8">
        <v>54</v>
      </c>
      <c r="I38" t="s" s="8">
        <v>121</v>
      </c>
    </row>
    <row r="39" ht="16.0" customHeight="true">
      <c r="A39" t="n" s="7">
        <v>4.702527E7</v>
      </c>
      <c r="B39" t="s" s="8">
        <v>54</v>
      </c>
      <c r="C39" t="n" s="8">
        <f>IF(false,"120921429", "120921429")</f>
      </c>
      <c r="D39" t="s" s="8">
        <v>122</v>
      </c>
      <c r="E39" t="n" s="8">
        <v>1.0</v>
      </c>
      <c r="F39" t="n" s="8">
        <v>529.0</v>
      </c>
      <c r="G39" t="s" s="8">
        <v>53</v>
      </c>
      <c r="H39" t="s" s="8">
        <v>50</v>
      </c>
      <c r="I39" t="s" s="8">
        <v>123</v>
      </c>
    </row>
    <row r="40" ht="16.0" customHeight="true">
      <c r="A40" t="n" s="7">
        <v>4.705424E7</v>
      </c>
      <c r="B40" t="s" s="8">
        <v>54</v>
      </c>
      <c r="C40" t="n" s="8">
        <f>IF(false,"120921439", "120921439")</f>
      </c>
      <c r="D40" t="s" s="8">
        <v>60</v>
      </c>
      <c r="E40" t="n" s="8">
        <v>1.0</v>
      </c>
      <c r="F40" t="n" s="8">
        <v>599.0</v>
      </c>
      <c r="G40" t="s" s="8">
        <v>53</v>
      </c>
      <c r="H40" t="s" s="8">
        <v>50</v>
      </c>
      <c r="I40" t="s" s="8">
        <v>124</v>
      </c>
    </row>
    <row r="41" ht="16.0" customHeight="true">
      <c r="A41" t="n" s="7">
        <v>4.7006805E7</v>
      </c>
      <c r="B41" t="s" s="8">
        <v>51</v>
      </c>
      <c r="C41" t="n" s="8">
        <f>IF(false,"120922769", "120922769")</f>
      </c>
      <c r="D41" t="s" s="8">
        <v>125</v>
      </c>
      <c r="E41" t="n" s="8">
        <v>1.0</v>
      </c>
      <c r="F41" t="n" s="8">
        <v>635.0</v>
      </c>
      <c r="G41" t="s" s="8">
        <v>53</v>
      </c>
      <c r="H41" t="s" s="8">
        <v>50</v>
      </c>
      <c r="I41" t="s" s="8">
        <v>126</v>
      </c>
    </row>
    <row r="42" ht="16.0" customHeight="true">
      <c r="A42" t="n" s="7">
        <v>4.7025825E7</v>
      </c>
      <c r="B42" t="s" s="8">
        <v>54</v>
      </c>
      <c r="C42" t="n" s="8">
        <f>IF(false,"120922891", "120922891")</f>
      </c>
      <c r="D42" t="s" s="8">
        <v>64</v>
      </c>
      <c r="E42" t="n" s="8">
        <v>1.0</v>
      </c>
      <c r="F42" t="n" s="8">
        <v>408.0</v>
      </c>
      <c r="G42" t="s" s="8">
        <v>53</v>
      </c>
      <c r="H42" t="s" s="8">
        <v>50</v>
      </c>
      <c r="I42" t="s" s="8">
        <v>127</v>
      </c>
    </row>
    <row r="43" ht="16.0" customHeight="true">
      <c r="A43" t="n" s="7">
        <v>4.6739152E7</v>
      </c>
      <c r="B43" t="s" s="8">
        <v>98</v>
      </c>
      <c r="C43" t="n" s="8">
        <f>IF(false,"120922005", "120922005")</f>
      </c>
      <c r="D43" t="s" s="8">
        <v>128</v>
      </c>
      <c r="E43" t="n" s="8">
        <v>1.0</v>
      </c>
      <c r="F43" t="n" s="8">
        <v>1699.0</v>
      </c>
      <c r="G43" t="s" s="8">
        <v>53</v>
      </c>
      <c r="H43" t="s" s="8">
        <v>50</v>
      </c>
      <c r="I43" t="s" s="8">
        <v>129</v>
      </c>
    </row>
    <row r="44" ht="16.0" customHeight="true">
      <c r="A44" t="n" s="7">
        <v>4.679407E7</v>
      </c>
      <c r="B44" t="s" s="8">
        <v>56</v>
      </c>
      <c r="C44" t="n" s="8">
        <f>IF(false,"120922587", "120922587")</f>
      </c>
      <c r="D44" t="s" s="8">
        <v>130</v>
      </c>
      <c r="E44" t="n" s="8">
        <v>2.0</v>
      </c>
      <c r="F44" t="n" s="8">
        <v>1370.0</v>
      </c>
      <c r="G44" t="s" s="8">
        <v>53</v>
      </c>
      <c r="H44" t="s" s="8">
        <v>50</v>
      </c>
      <c r="I44" t="s" s="8">
        <v>131</v>
      </c>
    </row>
    <row r="45" ht="16.0" customHeight="true">
      <c r="A45" t="n" s="7">
        <v>4.7039719E7</v>
      </c>
      <c r="B45" t="s" s="8">
        <v>54</v>
      </c>
      <c r="C45" t="n" s="8">
        <f>IF(false,"005-1514", "005-1514")</f>
      </c>
      <c r="D45" t="s" s="8">
        <v>132</v>
      </c>
      <c r="E45" t="n" s="8">
        <v>1.0</v>
      </c>
      <c r="F45" t="n" s="8">
        <v>391.0</v>
      </c>
      <c r="G45" t="s" s="8">
        <v>53</v>
      </c>
      <c r="H45" t="s" s="8">
        <v>50</v>
      </c>
      <c r="I45" t="s" s="8">
        <v>133</v>
      </c>
    </row>
    <row r="46" ht="16.0" customHeight="true">
      <c r="A46" t="n" s="7">
        <v>4.7015467E7</v>
      </c>
      <c r="B46" t="s" s="8">
        <v>54</v>
      </c>
      <c r="C46" t="n" s="8">
        <f>IF(false,"120921469", "120921469")</f>
      </c>
      <c r="D46" t="s" s="8">
        <v>134</v>
      </c>
      <c r="E46" t="n" s="8">
        <v>1.0</v>
      </c>
      <c r="F46" t="n" s="8">
        <v>196.0</v>
      </c>
      <c r="G46" t="s" s="8">
        <v>53</v>
      </c>
      <c r="H46" t="s" s="8">
        <v>50</v>
      </c>
      <c r="I46" t="s" s="8">
        <v>135</v>
      </c>
    </row>
    <row r="47" ht="16.0" customHeight="true">
      <c r="A47" t="n" s="7">
        <v>4.6919714E7</v>
      </c>
      <c r="B47" t="s" s="8">
        <v>51</v>
      </c>
      <c r="C47" t="n" s="8">
        <f>IF(false,"003-319", "003-319")</f>
      </c>
      <c r="D47" t="s" s="8">
        <v>136</v>
      </c>
      <c r="E47" t="n" s="8">
        <v>1.0</v>
      </c>
      <c r="F47" t="n" s="8">
        <v>1329.0</v>
      </c>
      <c r="G47" t="s" s="8">
        <v>53</v>
      </c>
      <c r="H47" t="s" s="8">
        <v>50</v>
      </c>
      <c r="I47" t="s" s="8">
        <v>137</v>
      </c>
    </row>
    <row r="48" ht="16.0" customHeight="true">
      <c r="A48" t="n" s="7">
        <v>4.6879932E7</v>
      </c>
      <c r="B48" t="s" s="8">
        <v>56</v>
      </c>
      <c r="C48" t="n" s="8">
        <f>IF(false,"01-003809", "01-003809")</f>
      </c>
      <c r="D48" t="s" s="8">
        <v>138</v>
      </c>
      <c r="E48" t="n" s="8">
        <v>1.0</v>
      </c>
      <c r="F48" t="n" s="8">
        <v>1.0</v>
      </c>
      <c r="G48" t="s" s="8">
        <v>53</v>
      </c>
      <c r="H48" t="s" s="8">
        <v>50</v>
      </c>
      <c r="I48" t="s" s="8">
        <v>139</v>
      </c>
    </row>
    <row r="49" ht="16.0" customHeight="true">
      <c r="A49" t="n" s="7">
        <v>4.6771595E7</v>
      </c>
      <c r="B49" t="s" s="8">
        <v>98</v>
      </c>
      <c r="C49" t="n" s="8">
        <f>IF(false,"003-318", "003-318")</f>
      </c>
      <c r="D49" t="s" s="8">
        <v>88</v>
      </c>
      <c r="E49" t="n" s="8">
        <v>1.0</v>
      </c>
      <c r="F49" t="n" s="8">
        <v>1330.0</v>
      </c>
      <c r="G49" t="s" s="8">
        <v>53</v>
      </c>
      <c r="H49" t="s" s="8">
        <v>50</v>
      </c>
      <c r="I49" t="s" s="8">
        <v>140</v>
      </c>
    </row>
    <row r="50" ht="16.0" customHeight="true">
      <c r="A50" t="n" s="7">
        <v>4.7092384E7</v>
      </c>
      <c r="B50" t="s" s="8">
        <v>54</v>
      </c>
      <c r="C50" t="n" s="8">
        <f>IF(false,"005-1250", "005-1250")</f>
      </c>
      <c r="D50" t="s" s="8">
        <v>141</v>
      </c>
      <c r="E50" t="n" s="8">
        <v>1.0</v>
      </c>
      <c r="F50" t="n" s="8">
        <v>1589.0</v>
      </c>
      <c r="G50" t="s" s="8">
        <v>53</v>
      </c>
      <c r="H50" t="s" s="8">
        <v>50</v>
      </c>
      <c r="I50" t="s" s="8">
        <v>142</v>
      </c>
    </row>
    <row r="51" ht="16.0" customHeight="true">
      <c r="A51" t="n" s="7">
        <v>4.7096219E7</v>
      </c>
      <c r="B51" t="s" s="8">
        <v>54</v>
      </c>
      <c r="C51" t="n" s="8">
        <f>IF(false,"120922586", "120922586")</f>
      </c>
      <c r="D51" t="s" s="8">
        <v>143</v>
      </c>
      <c r="E51" t="n" s="8">
        <v>1.0</v>
      </c>
      <c r="F51" t="n" s="8">
        <v>485.0</v>
      </c>
      <c r="G51" t="s" s="8">
        <v>53</v>
      </c>
      <c r="H51" t="s" s="8">
        <v>50</v>
      </c>
      <c r="I51" t="s" s="8">
        <v>144</v>
      </c>
    </row>
    <row r="52" ht="16.0" customHeight="true">
      <c r="A52" t="n" s="7">
        <v>4.6823061E7</v>
      </c>
      <c r="B52" t="s" s="8">
        <v>56</v>
      </c>
      <c r="C52" t="n" s="8">
        <f>IF(false,"01-004117", "01-004117")</f>
      </c>
      <c r="D52" t="s" s="8">
        <v>145</v>
      </c>
      <c r="E52" t="n" s="8">
        <v>3.0</v>
      </c>
      <c r="F52" t="n" s="8">
        <v>2937.0</v>
      </c>
      <c r="G52" t="s" s="8">
        <v>53</v>
      </c>
      <c r="H52" t="s" s="8">
        <v>50</v>
      </c>
      <c r="I52" t="s" s="8">
        <v>146</v>
      </c>
    </row>
    <row r="53" ht="16.0" customHeight="true">
      <c r="A53" t="n" s="7">
        <v>4.7094967E7</v>
      </c>
      <c r="B53" t="s" s="8">
        <v>54</v>
      </c>
      <c r="C53" t="n" s="8">
        <f>IF(false,"01-003884", "01-003884")</f>
      </c>
      <c r="D53" t="s" s="8">
        <v>57</v>
      </c>
      <c r="E53" t="n" s="8">
        <v>1.0</v>
      </c>
      <c r="F53" t="n" s="8">
        <v>969.0</v>
      </c>
      <c r="G53" t="s" s="8">
        <v>53</v>
      </c>
      <c r="H53" t="s" s="8">
        <v>50</v>
      </c>
      <c r="I53" t="s" s="8">
        <v>147</v>
      </c>
    </row>
    <row r="54" ht="16.0" customHeight="true">
      <c r="A54" t="n" s="7">
        <v>4.7012512E7</v>
      </c>
      <c r="B54" t="s" s="8">
        <v>54</v>
      </c>
      <c r="C54" t="n" s="8">
        <f>IF(false,"005-1254", "005-1254")</f>
      </c>
      <c r="D54" t="s" s="8">
        <v>79</v>
      </c>
      <c r="E54" t="n" s="8">
        <v>1.0</v>
      </c>
      <c r="F54" t="n" s="8">
        <v>635.0</v>
      </c>
      <c r="G54" t="s" s="8">
        <v>53</v>
      </c>
      <c r="H54" t="s" s="8">
        <v>50</v>
      </c>
      <c r="I54" t="s" s="8">
        <v>148</v>
      </c>
    </row>
    <row r="55" ht="16.0" customHeight="true">
      <c r="A55" t="n" s="7">
        <v>4.7039721E7</v>
      </c>
      <c r="B55" t="s" s="8">
        <v>54</v>
      </c>
      <c r="C55" t="n" s="8">
        <f>IF(false,"003-318", "003-318")</f>
      </c>
      <c r="D55" t="s" s="8">
        <v>88</v>
      </c>
      <c r="E55" t="n" s="8">
        <v>1.0</v>
      </c>
      <c r="F55" t="n" s="8">
        <v>1393.0</v>
      </c>
      <c r="G55" t="s" s="8">
        <v>53</v>
      </c>
      <c r="H55" t="s" s="8">
        <v>50</v>
      </c>
      <c r="I55" t="s" s="8">
        <v>149</v>
      </c>
    </row>
    <row r="56" ht="16.0" customHeight="true">
      <c r="A56" t="n" s="7">
        <v>4.7009893E7</v>
      </c>
      <c r="B56" t="s" s="8">
        <v>51</v>
      </c>
      <c r="C56" t="n" s="8">
        <f>IF(false,"005-1378", "005-1378")</f>
      </c>
      <c r="D56" t="s" s="8">
        <v>90</v>
      </c>
      <c r="E56" t="n" s="8">
        <v>1.0</v>
      </c>
      <c r="F56" t="n" s="8">
        <v>287.0</v>
      </c>
      <c r="G56" t="s" s="8">
        <v>53</v>
      </c>
      <c r="H56" t="s" s="8">
        <v>50</v>
      </c>
      <c r="I56" t="s" s="8">
        <v>150</v>
      </c>
    </row>
    <row r="57" ht="16.0" customHeight="true">
      <c r="A57" t="n" s="7">
        <v>4.7059855E7</v>
      </c>
      <c r="B57" t="s" s="8">
        <v>54</v>
      </c>
      <c r="C57" t="n" s="8">
        <f>IF(false,"120921370", "120921370")</f>
      </c>
      <c r="D57" t="s" s="8">
        <v>92</v>
      </c>
      <c r="E57" t="n" s="8">
        <v>1.0</v>
      </c>
      <c r="F57" t="n" s="8">
        <v>1340.0</v>
      </c>
      <c r="G57" t="s" s="8">
        <v>53</v>
      </c>
      <c r="H57" t="s" s="8">
        <v>50</v>
      </c>
      <c r="I57" t="s" s="8">
        <v>151</v>
      </c>
    </row>
    <row r="58" ht="16.0" customHeight="true">
      <c r="A58" t="n" s="7">
        <v>4.7042119E7</v>
      </c>
      <c r="B58" t="s" s="8">
        <v>54</v>
      </c>
      <c r="C58" t="n" s="8">
        <f>IF(false,"120921544", "120921544")</f>
      </c>
      <c r="D58" t="s" s="8">
        <v>152</v>
      </c>
      <c r="E58" t="n" s="8">
        <v>1.0</v>
      </c>
      <c r="F58" t="n" s="8">
        <v>728.0</v>
      </c>
      <c r="G58" t="s" s="8">
        <v>53</v>
      </c>
      <c r="H58" t="s" s="8">
        <v>50</v>
      </c>
      <c r="I58" t="s" s="8">
        <v>153</v>
      </c>
    </row>
    <row r="59" ht="16.0" customHeight="true">
      <c r="A59" t="n" s="7">
        <v>4.7014581E7</v>
      </c>
      <c r="B59" t="s" s="8">
        <v>54</v>
      </c>
      <c r="C59" t="n" s="8">
        <f>IF(false,"120922782", "120922782")</f>
      </c>
      <c r="D59" t="s" s="8">
        <v>154</v>
      </c>
      <c r="E59" t="n" s="8">
        <v>1.0</v>
      </c>
      <c r="F59" t="n" s="8">
        <v>352.0</v>
      </c>
      <c r="G59" t="s" s="8">
        <v>53</v>
      </c>
      <c r="H59" t="s" s="8">
        <v>50</v>
      </c>
      <c r="I59" t="s" s="8">
        <v>155</v>
      </c>
    </row>
    <row r="60" ht="16.0" customHeight="true">
      <c r="A60" t="n" s="7">
        <v>4.7009155E7</v>
      </c>
      <c r="B60" t="s" s="8">
        <v>51</v>
      </c>
      <c r="C60" t="n" s="8">
        <f>IF(false,"120922392", "120922392")</f>
      </c>
      <c r="D60" t="s" s="8">
        <v>156</v>
      </c>
      <c r="E60" t="n" s="8">
        <v>1.0</v>
      </c>
      <c r="F60" t="n" s="8">
        <v>364.0</v>
      </c>
      <c r="G60" t="s" s="8">
        <v>53</v>
      </c>
      <c r="H60" t="s" s="8">
        <v>50</v>
      </c>
      <c r="I60" t="s" s="8">
        <v>157</v>
      </c>
    </row>
    <row r="61" ht="16.0" customHeight="true">
      <c r="A61" t="n" s="7">
        <v>4.7009673E7</v>
      </c>
      <c r="B61" t="s" s="8">
        <v>51</v>
      </c>
      <c r="C61" t="n" s="8">
        <f>IF(false,"120922019", "120922019")</f>
      </c>
      <c r="D61" t="s" s="8">
        <v>158</v>
      </c>
      <c r="E61" t="n" s="8">
        <v>1.0</v>
      </c>
      <c r="F61" t="n" s="8">
        <v>898.0</v>
      </c>
      <c r="G61" t="s" s="8">
        <v>53</v>
      </c>
      <c r="H61" t="s" s="8">
        <v>50</v>
      </c>
      <c r="I61" t="s" s="8">
        <v>159</v>
      </c>
    </row>
    <row r="62" ht="16.0" customHeight="true">
      <c r="A62" t="n" s="7">
        <v>4.6986672E7</v>
      </c>
      <c r="B62" t="s" s="8">
        <v>51</v>
      </c>
      <c r="C62" t="n" s="8">
        <f>IF(false,"120922389", "120922389")</f>
      </c>
      <c r="D62" t="s" s="8">
        <v>120</v>
      </c>
      <c r="E62" t="n" s="8">
        <v>1.0</v>
      </c>
      <c r="F62" t="n" s="8">
        <v>266.0</v>
      </c>
      <c r="G62" t="s" s="8">
        <v>53</v>
      </c>
      <c r="H62" t="s" s="8">
        <v>50</v>
      </c>
      <c r="I62" t="s" s="8">
        <v>160</v>
      </c>
    </row>
    <row r="63" ht="16.0" customHeight="true">
      <c r="A63" t="n" s="7">
        <v>4.6947133E7</v>
      </c>
      <c r="B63" t="s" s="8">
        <v>51</v>
      </c>
      <c r="C63" t="n" s="8">
        <f>IF(false,"120921439", "120921439")</f>
      </c>
      <c r="D63" t="s" s="8">
        <v>60</v>
      </c>
      <c r="E63" t="n" s="8">
        <v>1.0</v>
      </c>
      <c r="F63" t="n" s="8">
        <v>318.0</v>
      </c>
      <c r="G63" t="s" s="8">
        <v>53</v>
      </c>
      <c r="H63" t="s" s="8">
        <v>50</v>
      </c>
      <c r="I63" t="s" s="8">
        <v>161</v>
      </c>
    </row>
    <row r="64" ht="16.0" customHeight="true">
      <c r="A64" t="n" s="7">
        <v>4.7118188E7</v>
      </c>
      <c r="B64" t="s" s="8">
        <v>54</v>
      </c>
      <c r="C64" t="n" s="8">
        <f>IF(false,"120921791", "120921791")</f>
      </c>
      <c r="D64" t="s" s="8">
        <v>162</v>
      </c>
      <c r="E64" t="n" s="8">
        <v>1.0</v>
      </c>
      <c r="F64" t="n" s="8">
        <v>1699.0</v>
      </c>
      <c r="G64" t="s" s="8">
        <v>53</v>
      </c>
      <c r="H64" t="s" s="8">
        <v>50</v>
      </c>
      <c r="I64" t="s" s="8">
        <v>163</v>
      </c>
    </row>
    <row r="65" ht="16.0" customHeight="true">
      <c r="A65" t="n" s="7">
        <v>4.7103554E7</v>
      </c>
      <c r="B65" t="s" s="8">
        <v>54</v>
      </c>
      <c r="C65" t="n" s="8">
        <f>IF(false,"003-318", "003-318")</f>
      </c>
      <c r="D65" t="s" s="8">
        <v>88</v>
      </c>
      <c r="E65" t="n" s="8">
        <v>1.0</v>
      </c>
      <c r="F65" t="n" s="8">
        <v>1489.0</v>
      </c>
      <c r="G65" t="s" s="8">
        <v>53</v>
      </c>
      <c r="H65" t="s" s="8">
        <v>50</v>
      </c>
      <c r="I65" t="s" s="8">
        <v>164</v>
      </c>
    </row>
    <row r="66" ht="16.0" customHeight="true">
      <c r="A66" t="n" s="7">
        <v>4.7119169E7</v>
      </c>
      <c r="B66" t="s" s="8">
        <v>54</v>
      </c>
      <c r="C66" t="n" s="8">
        <f>IF(false,"005-1514", "005-1514")</f>
      </c>
      <c r="D66" t="s" s="8">
        <v>132</v>
      </c>
      <c r="E66" t="n" s="8">
        <v>2.0</v>
      </c>
      <c r="F66" t="n" s="8">
        <v>1932.0</v>
      </c>
      <c r="G66" t="s" s="8">
        <v>53</v>
      </c>
      <c r="H66" t="s" s="8">
        <v>50</v>
      </c>
      <c r="I66" t="s" s="8">
        <v>165</v>
      </c>
    </row>
    <row r="67" ht="16.0" customHeight="true">
      <c r="A67" t="n" s="7">
        <v>4.670751E7</v>
      </c>
      <c r="B67" t="s" s="8">
        <v>98</v>
      </c>
      <c r="C67" t="n" s="8">
        <f>IF(false,"01-004189", "01-004189")</f>
      </c>
      <c r="D67" t="s" s="8">
        <v>166</v>
      </c>
      <c r="E67" t="n" s="8">
        <v>1.0</v>
      </c>
      <c r="F67" t="n" s="8">
        <v>459.0</v>
      </c>
      <c r="G67" t="s" s="8">
        <v>53</v>
      </c>
      <c r="H67" t="s" s="8">
        <v>50</v>
      </c>
      <c r="I67" t="s" s="8">
        <v>167</v>
      </c>
    </row>
    <row r="68" ht="16.0" customHeight="true">
      <c r="A68" t="n" s="7">
        <v>4.7117865E7</v>
      </c>
      <c r="B68" t="s" s="8">
        <v>54</v>
      </c>
      <c r="C68" t="n" s="8">
        <f>IF(false,"003-319", "003-319")</f>
      </c>
      <c r="D68" t="s" s="8">
        <v>136</v>
      </c>
      <c r="E68" t="n" s="8">
        <v>1.0</v>
      </c>
      <c r="F68" t="n" s="8">
        <v>1329.0</v>
      </c>
      <c r="G68" t="s" s="8">
        <v>53</v>
      </c>
      <c r="H68" t="s" s="8">
        <v>50</v>
      </c>
      <c r="I68" t="s" s="8">
        <v>168</v>
      </c>
    </row>
    <row r="69" ht="16.0" customHeight="true">
      <c r="A69" t="n" s="7">
        <v>4.7010001E7</v>
      </c>
      <c r="B69" t="s" s="8">
        <v>51</v>
      </c>
      <c r="C69" t="n" s="8">
        <f>IF(false,"120921390", "120921390")</f>
      </c>
      <c r="D69" t="s" s="8">
        <v>169</v>
      </c>
      <c r="E69" t="n" s="8">
        <v>1.0</v>
      </c>
      <c r="F69" t="n" s="8">
        <v>256.0</v>
      </c>
      <c r="G69" t="s" s="8">
        <v>53</v>
      </c>
      <c r="H69" t="s" s="8">
        <v>50</v>
      </c>
      <c r="I69" t="s" s="8">
        <v>170</v>
      </c>
    </row>
    <row r="70" ht="16.0" customHeight="true">
      <c r="A70" t="n" s="7">
        <v>4.6999934E7</v>
      </c>
      <c r="B70" t="s" s="8">
        <v>51</v>
      </c>
      <c r="C70" t="n" s="8">
        <f>IF(false,"005-1515", "005-1515")</f>
      </c>
      <c r="D70" t="s" s="8">
        <v>52</v>
      </c>
      <c r="E70" t="n" s="8">
        <v>1.0</v>
      </c>
      <c r="F70" t="n" s="8">
        <v>794.0</v>
      </c>
      <c r="G70" t="s" s="8">
        <v>53</v>
      </c>
      <c r="H70" t="s" s="8">
        <v>50</v>
      </c>
      <c r="I70" t="s" s="8">
        <v>171</v>
      </c>
    </row>
    <row r="71" ht="16.0" customHeight="true"/>
    <row r="72" ht="16.0" customHeight="true">
      <c r="A72" t="s" s="1">
        <v>37</v>
      </c>
      <c r="B72" s="1"/>
      <c r="C72" s="1"/>
      <c r="D72" s="1"/>
      <c r="E72" s="1"/>
      <c r="F72" t="n" s="8">
        <v>57840.0</v>
      </c>
      <c r="G72" s="2"/>
    </row>
    <row r="73" ht="16.0" customHeight="true"/>
    <row r="74" ht="16.0" customHeight="true">
      <c r="A74" t="s" s="1">
        <v>36</v>
      </c>
    </row>
    <row r="75" ht="34.0" customHeight="true">
      <c r="A75" t="s" s="9">
        <v>38</v>
      </c>
      <c r="B75" t="s" s="9">
        <v>0</v>
      </c>
      <c r="C75" t="s" s="9">
        <v>43</v>
      </c>
      <c r="D75" t="s" s="9">
        <v>1</v>
      </c>
      <c r="E75" t="s" s="9">
        <v>2</v>
      </c>
      <c r="F75" t="s" s="9">
        <v>39</v>
      </c>
      <c r="G75" t="s" s="9">
        <v>5</v>
      </c>
      <c r="H75" t="s" s="9">
        <v>3</v>
      </c>
      <c r="I75" t="s" s="9">
        <v>4</v>
      </c>
    </row>
    <row r="76" ht="16.0" customHeight="true">
      <c r="A76" t="n" s="8">
        <v>4.5315716E7</v>
      </c>
      <c r="B76" t="s" s="8">
        <v>107</v>
      </c>
      <c r="C76" t="n" s="8">
        <f>IF(false,"120921947", "120921947")</f>
      </c>
      <c r="D76" t="s" s="8">
        <v>172</v>
      </c>
      <c r="E76" t="n" s="8">
        <v>1.0</v>
      </c>
      <c r="F76" t="n" s="8">
        <v>-509.0</v>
      </c>
      <c r="G76" t="s" s="8">
        <v>173</v>
      </c>
      <c r="H76" t="s" s="8">
        <v>54</v>
      </c>
      <c r="I76" t="s" s="8">
        <v>174</v>
      </c>
    </row>
    <row r="77" ht="16.0" customHeight="true">
      <c r="A77" t="n" s="8">
        <v>4.6375593E7</v>
      </c>
      <c r="B77" t="s" s="8">
        <v>73</v>
      </c>
      <c r="C77" t="n" s="8">
        <f>IF(false,"000-631", "000-631")</f>
      </c>
      <c r="D77" t="s" s="8">
        <v>66</v>
      </c>
      <c r="E77" t="n" s="8">
        <v>4.0</v>
      </c>
      <c r="F77" t="n" s="8">
        <v>-1716.0</v>
      </c>
      <c r="G77" t="s" s="8">
        <v>173</v>
      </c>
      <c r="H77" t="s" s="8">
        <v>54</v>
      </c>
      <c r="I77" t="s" s="8">
        <v>175</v>
      </c>
    </row>
    <row r="78" ht="16.0" customHeight="true">
      <c r="A78" t="n" s="8">
        <v>4.6331636E7</v>
      </c>
      <c r="B78" t="s" s="8">
        <v>78</v>
      </c>
      <c r="C78" t="n" s="8">
        <f>IF(false,"003-317", "003-317")</f>
      </c>
      <c r="D78" t="s" s="8">
        <v>176</v>
      </c>
      <c r="E78" t="n" s="8">
        <v>1.0</v>
      </c>
      <c r="F78" t="n" s="8">
        <v>-1489.0</v>
      </c>
      <c r="G78" t="s" s="8">
        <v>173</v>
      </c>
      <c r="H78" t="s" s="8">
        <v>50</v>
      </c>
      <c r="I78" t="s" s="8">
        <v>177</v>
      </c>
    </row>
    <row r="79" ht="16.0" customHeight="true">
      <c r="A79" t="n" s="8">
        <v>4.6331636E7</v>
      </c>
      <c r="B79" t="s" s="8">
        <v>78</v>
      </c>
      <c r="C79" t="n" s="8">
        <f>IF(false,"003-276", "003-276")</f>
      </c>
      <c r="D79" t="s" s="8">
        <v>178</v>
      </c>
      <c r="E79" t="n" s="8">
        <v>1.0</v>
      </c>
      <c r="F79" t="n" s="8">
        <v>-340.0</v>
      </c>
      <c r="G79" t="s" s="8">
        <v>173</v>
      </c>
      <c r="H79" t="s" s="8">
        <v>50</v>
      </c>
      <c r="I79" t="s" s="8">
        <v>177</v>
      </c>
    </row>
    <row r="80" ht="16.0" customHeight="true"/>
    <row r="81" ht="16.0" customHeight="true">
      <c r="A81" t="s" s="1">
        <v>37</v>
      </c>
      <c r="F81" t="n" s="8">
        <v>-4054.0</v>
      </c>
      <c r="G81" s="2"/>
      <c r="H81" s="0"/>
      <c r="I81" s="0"/>
    </row>
    <row r="82" ht="16.0" customHeight="true">
      <c r="A82" s="1"/>
      <c r="B82" s="1"/>
      <c r="C82" s="1"/>
      <c r="D82" s="1"/>
      <c r="E82" s="1"/>
      <c r="F82" s="1"/>
      <c r="G82" s="1"/>
      <c r="H82" s="1"/>
      <c r="I82" s="1"/>
    </row>
    <row r="83" ht="16.0" customHeight="true">
      <c r="A83" t="s" s="1">
        <v>40</v>
      </c>
    </row>
    <row r="84" ht="34.0" customHeight="true">
      <c r="A84" t="s" s="9">
        <v>47</v>
      </c>
      <c r="B84" t="s" s="9">
        <v>48</v>
      </c>
      <c r="C84" s="9"/>
      <c r="D84" s="9"/>
      <c r="E84" s="9"/>
      <c r="F84" t="s" s="9">
        <v>39</v>
      </c>
      <c r="G84" t="s" s="9">
        <v>5</v>
      </c>
      <c r="H84" t="s" s="9">
        <v>3</v>
      </c>
      <c r="I84" t="s" s="9">
        <v>4</v>
      </c>
    </row>
    <row r="85" ht="16.0" customHeight="true"/>
    <row r="86" ht="16.0" customHeight="true">
      <c r="A86" t="s" s="1">
        <v>37</v>
      </c>
      <c r="F86" t="n" s="8">
        <v>0.0</v>
      </c>
      <c r="G86" s="2"/>
      <c r="H86" s="0"/>
      <c r="I86" s="0"/>
    </row>
    <row r="87" ht="16.0" customHeight="true">
      <c r="A87" s="1"/>
      <c r="B87" s="1"/>
      <c r="C87" s="1"/>
      <c r="D87" s="1"/>
      <c r="E87" s="1"/>
      <c r="F87" s="1"/>
      <c r="G87" s="1"/>
      <c r="H87" s="1"/>
      <c r="I8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