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<sst xmlns="http://schemas.openxmlformats.org/spreadsheetml/2006/main" count="1712" uniqueCount="295">
  <si>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</si>
  <si>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</si>
  <si>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</si>
  <si>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</si>
  <si>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</si>
  <si>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</si>
  <si>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</si>
  <si>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</si>
  <si>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</si>
  <si>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</si>
  <si>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</si>
  <si>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</si>
  <si>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</si>
  <si>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</si>
  <si>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</si>
  <si>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</si>
  <si>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</si>
  <si>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</si>
  <si>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</si>
  <si>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</si>
  <si>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</si>
  <si>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</si>
  <si>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</si>
  <si>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</si>
  <si>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</si>
  <si>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</si>
  <si>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</si>
  <si>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</si>
  <si>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</si>
  <si>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</si>
  <si>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</si>
  <si>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</si>
  <si>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</si>
  <si>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</si>
  <si>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</si>
  <si>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</si>
  <si>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</si>
  <si>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</si>
  <si>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</si>
  <si>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</si>
  <si>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</si>
  <si>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</si>
  <si>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</si>
  <si>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</si>
  <si>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</si>
  <si>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</si>
  <si>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</si>
  <si>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</si>
  <si>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</si>
  <si>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</si>
  <si>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01.04.2021</t>
  </si>
  <si>
    <t>30.03.2021</t>
  </si>
  <si>
    <t>Joonies трусики Premium Soft M (6-11 кг) 56 шт.</t>
  </si>
  <si>
    <t>Платёж покупателя</t>
  </si>
  <si>
    <t>31.03.2021</t>
  </si>
  <si>
    <t>60625b93c5311b4b1297724a</t>
  </si>
  <si>
    <t>29.03.2021</t>
  </si>
  <si>
    <t>Missha BB крем Perfect Cover, SPF 42, 20 мл, оттенок: 21 light beige</t>
  </si>
  <si>
    <t>6061d58e7153b322115b9603</t>
  </si>
  <si>
    <t>Гель для стирки Kao Attack Bio EX, 0.77 кг, дой-пак</t>
  </si>
  <si>
    <t>6061bbeeb9f8ed249af5074f</t>
  </si>
  <si>
    <t>YokoSun трусики L (9-14 кг) 44 шт.</t>
  </si>
  <si>
    <t>6061b524dbdc31ec9b5442b1</t>
  </si>
  <si>
    <t>21.03.2021</t>
  </si>
  <si>
    <t>Missha BB крем Perfect Cover, SPF 42, 20 мл, оттенок: 13 bright beige</t>
  </si>
  <si>
    <t>60640ac62af6cd3e468fc7e3</t>
  </si>
  <si>
    <t>Missha BB крем Perfect Cover, SPF 42, 20 мл, оттенок: 23 natural beige</t>
  </si>
  <si>
    <t>Yokito трусики XXL (15+ кг) 34 шт.</t>
  </si>
  <si>
    <t>6062d5e6792ab16321e22209</t>
  </si>
  <si>
    <t>Merries подгузники L (9-14 кг) 54 шт.</t>
  </si>
  <si>
    <t>6062c46ec3080f1db55e49d1</t>
  </si>
  <si>
    <t>Yokito трусики XL (12+ кг) 34 шт.</t>
  </si>
  <si>
    <t>60634ac903c378279baafec1</t>
  </si>
  <si>
    <t>28.03.2021</t>
  </si>
  <si>
    <t>Merries трусики XL (12-22 кг) 50 шт.</t>
  </si>
  <si>
    <t>6060e4ea2af6cd485a6c10dc</t>
  </si>
  <si>
    <t>6060d84a5a39510b8d2188ad</t>
  </si>
  <si>
    <t>Jigott Vita Solution 12 Firming Ampoule Cream Омолаживающий ампульный крем для лица, 100 мл</t>
  </si>
  <si>
    <t>60633840dbdc311b21862acb</t>
  </si>
  <si>
    <t>Merries подгузники S (4-8 кг) 82 шт.</t>
  </si>
  <si>
    <t>606343e8dbdc3160e0862b41</t>
  </si>
  <si>
    <t>Goo.N трусики Ultra XL (12-20 кг) 50 шт.</t>
  </si>
  <si>
    <t>6062b0e53b31767a4e4a119b</t>
  </si>
  <si>
    <t>Joonies трусики Comfort M (6-11 кг) 54 шт.</t>
  </si>
  <si>
    <t>606422d804e943c6bf9ebb7d</t>
  </si>
  <si>
    <t>606307353620c2633fba39bd</t>
  </si>
  <si>
    <t>Biore увлажняющая сыворотка для умывания и снятия макияжа, 230 мл</t>
  </si>
  <si>
    <t>60606a1203c3783ea333603e</t>
  </si>
  <si>
    <t>60605bf1f988019ba54e8b86</t>
  </si>
  <si>
    <t>Merries подгузники L (9-14 кг) 64 шт.</t>
  </si>
  <si>
    <t>6062f32cf98801d30c6fca4b</t>
  </si>
  <si>
    <t>27.03.2021</t>
  </si>
  <si>
    <t>Смесь Kabrita 3 GOLD для комфортного пищеварения, с 12 месяцев, 800 г</t>
  </si>
  <si>
    <t>6064330bf4c0cb4f9a3fe24d</t>
  </si>
  <si>
    <t>Goo.N подгузники Ultra (6-11 кг) 80 шт.</t>
  </si>
  <si>
    <t>60631043dbdc310d49862b91</t>
  </si>
  <si>
    <t>19.03.2021</t>
  </si>
  <si>
    <t>Трубка газоотводная Windi для новорожденных, 10 шт.</t>
  </si>
  <si>
    <t>6064351d954f6b1dc849bf30</t>
  </si>
  <si>
    <t>Joonies трусики Premium Soft L (9-14 кг) 44 шт.</t>
  </si>
  <si>
    <t>6062da1c4f5c6e4d19a37c01</t>
  </si>
  <si>
    <t>Genki подгузники Premium Soft M (6-11 кг) 64 шт.</t>
  </si>
  <si>
    <t>606022d62af6cd1c2fcd6dd4</t>
  </si>
  <si>
    <t>60601beb954f6b02ca6f2c48</t>
  </si>
  <si>
    <t>6064225f04e94320039ebcb3</t>
  </si>
  <si>
    <t>605f9824c5311b19d5790103</t>
  </si>
  <si>
    <t>Goo.N трусики Ultra M (7-12 кг) 74 шт.</t>
  </si>
  <si>
    <t>606189c52af6cd04fe6c103b</t>
  </si>
  <si>
    <t>60643daf863e4e5658b47c30</t>
  </si>
  <si>
    <t>Joonies подгузники Premium Soft M (6-11 кг) 58 шт.</t>
  </si>
  <si>
    <t>606229c6f98801bddb6fcb58</t>
  </si>
  <si>
    <t>6061fcb09066f40ee3e6f857</t>
  </si>
  <si>
    <t>6064436020d51d6ef1bd692b</t>
  </si>
  <si>
    <t>Гель для душа Biore Ангельская роза, 480 мл</t>
  </si>
  <si>
    <t>60622bffb9f8ed7f6bf50880</t>
  </si>
  <si>
    <t>60619389bed21e7506c48dd3</t>
  </si>
  <si>
    <t>60623bfbdbdc314fab54437d</t>
  </si>
  <si>
    <t>Joonies подгузники Premium Soft L (9-14 кг) 42 шт.</t>
  </si>
  <si>
    <t>60617d318927ca146a7c2301</t>
  </si>
  <si>
    <t>60617d1404e9438e45e85ed6</t>
  </si>
  <si>
    <t>Merries подгузники XL (12-20 кг) 44 шт.</t>
  </si>
  <si>
    <t>6061fb3fc3080f08405e48ec</t>
  </si>
  <si>
    <t>Joonies трусики Comfort L (9-14 кг) 44 шт.</t>
  </si>
  <si>
    <t>606197883b317667394a113d</t>
  </si>
  <si>
    <t>Manuoki трусики XXL (15+ кг) 36 шт.</t>
  </si>
  <si>
    <t>60621eb46a86436b89a13250</t>
  </si>
  <si>
    <t>Manuoki подгузники UltraThin M (6-11 кг) 56 шт.</t>
  </si>
  <si>
    <t>Высокоэффективный удалитель кутикулы Stop Cuticle IQ BEAUTY, 12.5 мл</t>
  </si>
  <si>
    <t>6063128adbdc31fd42862bc9</t>
  </si>
  <si>
    <t>6061eed8c5311b524f9772f5</t>
  </si>
  <si>
    <t>Joonies трусики Premium Soft XL (12-17 кг) 38 шт.</t>
  </si>
  <si>
    <t>60632e1f04e943b3749ebb46</t>
  </si>
  <si>
    <t>6060abd994d5273c45849292</t>
  </si>
  <si>
    <t>22.03.2021</t>
  </si>
  <si>
    <t>Joonies подгузники Premium Soft S (4-8 кг) 64 шт.</t>
  </si>
  <si>
    <t>6064517f04e943df7d7b5488</t>
  </si>
  <si>
    <t>26.03.2021</t>
  </si>
  <si>
    <t>Esthetic House Профессиональное SPA средство для глубокого очищения кожи головы, 250 мл</t>
  </si>
  <si>
    <t>6064569d9066f47df702a828</t>
  </si>
  <si>
    <t>606459675a3951a93e54a188</t>
  </si>
  <si>
    <t>Merries трусики L (9-14 кг) 56 шт.</t>
  </si>
  <si>
    <t>60645bdb94d52749e9b9f343</t>
  </si>
  <si>
    <t>60602e92954f6b51336f2cba</t>
  </si>
  <si>
    <t>20.03.2021</t>
  </si>
  <si>
    <t>YokoSun трусики XL (12-20 кг) 38 шт.</t>
  </si>
  <si>
    <t>60645f6e73990140ebffe308</t>
  </si>
  <si>
    <t>6061c947fbacea77bf24ca77</t>
  </si>
  <si>
    <t>Merries трусики XXL (15-28 кг) 32 шт.</t>
  </si>
  <si>
    <t>606197f7bed21e0cf1c48dc8</t>
  </si>
  <si>
    <t>Biore мицеллярная вода, 320 мл</t>
  </si>
  <si>
    <t>6063241f6a864341a38346ba</t>
  </si>
  <si>
    <t>606229ab9066f411aee6f7cd</t>
  </si>
  <si>
    <t>TONY MOLY ночная маска Panda's Dream White осветляющая, 50 г, 50 мл</t>
  </si>
  <si>
    <t>6061d6fb9066f42ae0e6f80d</t>
  </si>
  <si>
    <t>606469a932da83c222e71466</t>
  </si>
  <si>
    <t>23.03.2021</t>
  </si>
  <si>
    <t>60646ae83620c2781245f1f5</t>
  </si>
  <si>
    <t>24.03.2021</t>
  </si>
  <si>
    <t>Yokito трусики L (9-14 кг) 44 шт.</t>
  </si>
  <si>
    <t>60646c9932da837508e7148a</t>
  </si>
  <si>
    <t>6062348fb9f8edd3a4f507c7</t>
  </si>
  <si>
    <t>Vivienne Sabo Тушь для ресниц Cabaret Premiere, 01 черный</t>
  </si>
  <si>
    <t>60638f9b03c3780605aafef1</t>
  </si>
  <si>
    <t>60646e327399015d6effe378</t>
  </si>
  <si>
    <t>Гель для душа Holika Holika Aloe 92%, 250 мл</t>
  </si>
  <si>
    <t>606472f6863e4e7a7afeca91</t>
  </si>
  <si>
    <t>606474f6954f6bde37391871</t>
  </si>
  <si>
    <t>25.03.2021</t>
  </si>
  <si>
    <t>YokoSun трусики Premium M (6-10 кг) 56 шт.</t>
  </si>
  <si>
    <t>606477727153b3b939edf085</t>
  </si>
  <si>
    <t>60647bab03c378175e1b0b37</t>
  </si>
  <si>
    <t>60647c380fe9954351944a1d</t>
  </si>
  <si>
    <t>Goo.N трусики Ultra L (9-14 кг) 56 шт.</t>
  </si>
  <si>
    <t>60620bf394d5273006849246</t>
  </si>
  <si>
    <t>Esthetic House Formula Ampoule Hyaluronic Acid Сыворотка для лица, 80 мл</t>
  </si>
  <si>
    <t>6061f3db03c378c8f4a7391f</t>
  </si>
  <si>
    <t>6061dec47153b367fb5b9658</t>
  </si>
  <si>
    <t>6061eb2c7153b327685b9685</t>
  </si>
  <si>
    <t>6061b0e90fe995205e9252e3</t>
  </si>
  <si>
    <t>6061947632da83d86c092743</t>
  </si>
  <si>
    <t>Joonies подгузники Premium Soft NB (0-5 кг) 24 шт.</t>
  </si>
  <si>
    <t>60648404863e4e1896feca7f</t>
  </si>
  <si>
    <t>6064881832da831924e71391</t>
  </si>
  <si>
    <t>60648cba20d51d6bf23aeed4</t>
  </si>
  <si>
    <t>Goo.N трусики L (9-14 кг) 44 шт.</t>
  </si>
  <si>
    <t>60648ed59066f423d3995c7c</t>
  </si>
  <si>
    <t>60648fcef78dba7b1c3b3ea9</t>
  </si>
  <si>
    <t>Manuoki трусики XL (12+ кг) 38 шт.</t>
  </si>
  <si>
    <t>6064944bf78dba7a803b3ea8</t>
  </si>
  <si>
    <t>Смесь Kabrita 2 GOLD для комфортного пищеварения, 6-12 месяцев, 400 г</t>
  </si>
  <si>
    <t>606494c504e9431d3a64d902</t>
  </si>
  <si>
    <t>606494ff03c3784a5b1b0a51</t>
  </si>
  <si>
    <t>605ef5798927ca7e1db55929</t>
  </si>
  <si>
    <t>YokoSun подгузники XL (13+ кг) 42 шт.</t>
  </si>
  <si>
    <t>60649a4c2fe0985a0cb5e589</t>
  </si>
  <si>
    <t>YokoSun подгузники L (9-13 кг) 54 шт.</t>
  </si>
  <si>
    <t>60649cf1fbacea7af174b606</t>
  </si>
  <si>
    <t>6064a89f3b31764eb605fb9c</t>
  </si>
  <si>
    <t>6064b203dbdc310efb2fd6e4</t>
  </si>
  <si>
    <t>Saphir Бальзам-восстановитель Renovateur</t>
  </si>
  <si>
    <t>6064b22e3620c2482945f1b7</t>
  </si>
  <si>
    <t>6064b23bf4c0cb4d0b610c34</t>
  </si>
  <si>
    <t>6064b75a2af6cd2345bfc1f9</t>
  </si>
  <si>
    <t>Saphir Очиститель Reno’Mat</t>
  </si>
  <si>
    <t>6064ba0a20d51d6a703aef22</t>
  </si>
  <si>
    <t>6064be4ddbdc3103312fd6a8</t>
  </si>
  <si>
    <t>Merries подгузники NB (0-5 кг) 90 шт.</t>
  </si>
  <si>
    <t>6064be904f5c6e3122914451</t>
  </si>
  <si>
    <t>6064beb073990160b1ffe2b1</t>
  </si>
  <si>
    <t>Merries трусики M (6-11 кг) 74 шт.</t>
  </si>
  <si>
    <t>6064c0064f5c6e6b1c91434d</t>
  </si>
  <si>
    <t>Bubchen Шампунь для младенцев, 200 мл</t>
  </si>
  <si>
    <t>6064c4bfc5311b3d1087b66d</t>
  </si>
  <si>
    <t>Merries трусики XXL (15-28 кг) 26 шт.</t>
  </si>
  <si>
    <t>6064c51c83b1f27ac1f0f627</t>
  </si>
  <si>
    <t>Goo.N трусики XXL (13-25 кг) 28 шт.</t>
  </si>
  <si>
    <t>6064c9a7b9f8ed7416945bff</t>
  </si>
  <si>
    <t>605f8738bed21e0538073a78</t>
  </si>
  <si>
    <t>6064e5ba03c378437a1b0ad5</t>
  </si>
  <si>
    <t>YokoSun трусики Premium L (9-14 кг) 44 шт.</t>
  </si>
  <si>
    <t>60638db432da836ea63a65ff</t>
  </si>
  <si>
    <t>6064e849b9f8edd41f945b41</t>
  </si>
  <si>
    <t>606395155a3951d5980d2176</t>
  </si>
  <si>
    <t>Jigott Snail Reparing Cream Восстанавливающий крем для лица с муцином улитки, 100 мл</t>
  </si>
  <si>
    <t>60646ec004e94308b964da15</t>
  </si>
  <si>
    <t>Meine Liebe Концентрированный кондиционер для белья Липовый цвет, 0.8 л</t>
  </si>
  <si>
    <t>60647d3a83b1f2257cf0f583</t>
  </si>
  <si>
    <t>Welcos шампунь Confume Argan Hair c маслом арганы</t>
  </si>
  <si>
    <t>6064348e2fe0985916832829</t>
  </si>
  <si>
    <t>TheFaceShop Тушь для ресниц Freshian №2, черный</t>
  </si>
  <si>
    <t>6063fa5a8927cae08e7ca50f</t>
  </si>
  <si>
    <t>60639bc54f5c6e2c5976f2e1</t>
  </si>
  <si>
    <t>Joonies трусики Comfort XL (12-17 кг) 38 шт.</t>
  </si>
  <si>
    <t>60638dd47153b32ddb9e833b</t>
  </si>
  <si>
    <t>606380d47153b3d6519e844e</t>
  </si>
  <si>
    <t>606382b19066f41a3ab506d8</t>
  </si>
  <si>
    <t>Saphir Очиститель Omni Daim</t>
  </si>
  <si>
    <t>60636e29b9f8ed44e3d988ba</t>
  </si>
  <si>
    <t>Saphir Ластик Gomme a Daim Nubuck</t>
  </si>
  <si>
    <t>606469dfb9f8ed12f1945afb</t>
  </si>
  <si>
    <t>Sayuri Гигиенические прокладки ультратонкие, с крылышками, 3 капли Super Soft, 24 см, 10 шт</t>
  </si>
  <si>
    <t>60644a50dbdc317a8df3016b</t>
  </si>
  <si>
    <t>Гель для душа Biore Бодрящий цитрус, 480 мл</t>
  </si>
  <si>
    <t>6063481edbdc310b43862a7f</t>
  </si>
  <si>
    <t>Goo.N трусики Сheerful Baby M (6-11 кг) 54 шт.</t>
  </si>
  <si>
    <t>6063a73594d5270fe74f89bf</t>
  </si>
  <si>
    <t>Goo.N трусики Ultra XXL (13-25 кг) 36 шт.</t>
  </si>
  <si>
    <t>60638a3c04e943f9979ebb8b</t>
  </si>
  <si>
    <t>606410f883b1f2112b8c59c2</t>
  </si>
  <si>
    <t>60637e615a395135380d21a0</t>
  </si>
  <si>
    <t>ON: THE BODY пенка для умывания с экстрактом цитрусовых, 120 г</t>
  </si>
  <si>
    <t>60637cf1954f6bfae2371bbb</t>
  </si>
  <si>
    <t>YokoSun трусики M (6-10 кг) 58 шт.</t>
  </si>
  <si>
    <t>60646f17dbdc3188582fd736</t>
  </si>
  <si>
    <t>YokoSun трусики Econom L (9-14 кг) 44 шт.</t>
  </si>
  <si>
    <t>606416084f5c6e36ec76f2cf</t>
  </si>
  <si>
    <t>60640f82c3080f34607b0580</t>
  </si>
  <si>
    <t>6063a11899d6ef569fc387d3</t>
  </si>
  <si>
    <t>60637e1f792ab128b74390ad</t>
  </si>
  <si>
    <t>Takeshi трусики бамбуковые Kid's L (9-14 кг) 44 шт.</t>
  </si>
  <si>
    <t>60635f779066f41dfeb50691</t>
  </si>
  <si>
    <t>Joydivision тампоны Freedom mini, 2 капли, 3 шт.</t>
  </si>
  <si>
    <t>60646549dbdc3135942fd6ba</t>
  </si>
  <si>
    <t>606352f5792ab11754439113</t>
  </si>
  <si>
    <t>Goo.N подгузники Ultra L (9-14 кг) 68 шт.</t>
  </si>
  <si>
    <t>6064102f20d51d53ddaf558d</t>
  </si>
  <si>
    <t>60637ad52af6cd4d708fc723</t>
  </si>
  <si>
    <t>Esthetic House Formula Ampoule Collagen Сыворотка для лица, 80 мл</t>
  </si>
  <si>
    <t>60641f1194d52708244f8ab8</t>
  </si>
  <si>
    <t>60642a9283b1f22df88c5934</t>
  </si>
  <si>
    <t>606487912fe09808b3b5e68c</t>
  </si>
  <si>
    <t>606405102af6cd7cb58fc7f0</t>
  </si>
  <si>
    <t>YokoSun подгузники M (5-10 кг) 62 шт.</t>
  </si>
  <si>
    <t>60635cd332da838f163a672e</t>
  </si>
  <si>
    <t>Влажные салфетки Yokosun Детские, 64 шт.</t>
  </si>
  <si>
    <t>Esthetic House Набор Шампунь + кондиционер для волос CP-1, 500 мл + 100 мл</t>
  </si>
  <si>
    <t>60634c28dff13b6df6d6b692</t>
  </si>
  <si>
    <t>60634aec32da837f9d3a66db</t>
  </si>
  <si>
    <t>Goo.N подгузники M (6-11 кг) 64 шт.</t>
  </si>
  <si>
    <t>606345b694d52720ab4f89bb</t>
  </si>
  <si>
    <t>6063e9502fe098379a8327e4</t>
  </si>
  <si>
    <t>60642d83f78dba269a4d2cf3</t>
  </si>
  <si>
    <t>Goo.N подгузники S (4-8 кг) 84 шт.</t>
  </si>
  <si>
    <t>606333d55a395150ee0d2190</t>
  </si>
  <si>
    <t>60632f1e9066f4737ab50731</t>
  </si>
  <si>
    <t>Vivienne Sabo Тушь для ресниц Adultere, 01 черная</t>
  </si>
  <si>
    <t>6064a124dff13b39b0a90463</t>
  </si>
  <si>
    <t>60632d60f78dba09114d2c32</t>
  </si>
  <si>
    <t>YokoSun трусики XXL (15-23 кг) 28 шт.</t>
  </si>
  <si>
    <t>6064a8d9c3080f0fa975dfb5</t>
  </si>
  <si>
    <t>6063479532da8348233a6642</t>
  </si>
  <si>
    <t>606318022fe09801e183283c</t>
  </si>
  <si>
    <t>6063118232da83acbd3a66cc</t>
  </si>
  <si>
    <t>Vivienne Sabo Тушь для ресниц Cabaret Premiere, 05 коричневый</t>
  </si>
  <si>
    <t>60641abb03c3785c38aaff55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</si>
</sst>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727216.0</v>
      </c>
    </row>
    <row r="4" spans="1:9" s="3" customFormat="1" x14ac:dyDescent="0.2" ht="16.0" customHeight="true">
      <c r="A4" s="3" t="s">
        <v>34</v>
      </c>
      <c r="B4" s="10" t="n">
        <v>174463.0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4.1538668E7</v>
      </c>
      <c r="B8" s="8" t="s">
        <v>51</v>
      </c>
      <c r="C8" s="8" t="n">
        <f>IF(false,"120922035", "120922035")</f>
      </c>
      <c r="D8" s="8" t="s">
        <v>52</v>
      </c>
      <c r="E8" s="8" t="n">
        <v>1.0</v>
      </c>
      <c r="F8" s="8" t="n">
        <v>738.0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4.1480613E7</v>
      </c>
      <c r="B9" t="s" s="8">
        <v>56</v>
      </c>
      <c r="C9" t="n" s="8">
        <f>IF(false,"120921439", "120921439")</f>
      </c>
      <c r="D9" t="s" s="8">
        <v>57</v>
      </c>
      <c r="E9" t="n" s="8">
        <v>1.0</v>
      </c>
      <c r="F9" t="n" s="8">
        <v>479.0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4.1467417E7</v>
      </c>
      <c r="B10" s="8" t="s">
        <v>56</v>
      </c>
      <c r="C10" s="8" t="n">
        <f>IF(false,"000-631", "000-631")</f>
      </c>
      <c r="D10" s="8" t="s">
        <v>59</v>
      </c>
      <c r="E10" s="8" t="n">
        <v>1.0</v>
      </c>
      <c r="F10" s="8" t="n">
        <v>505.0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4.1464013E7</v>
      </c>
      <c r="B11" t="s" s="8">
        <v>56</v>
      </c>
      <c r="C11" t="n" s="8">
        <f>IF(false,"005-1515", "005-1515")</f>
      </c>
      <c r="D11" t="s" s="8">
        <v>61</v>
      </c>
      <c r="E11" t="n" s="8">
        <v>1.0</v>
      </c>
      <c r="F11" t="n" s="8">
        <v>953.0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4.0445205E7</v>
      </c>
      <c r="B12" t="s" s="8">
        <v>63</v>
      </c>
      <c r="C12" t="n" s="8">
        <f>IF(false,"120922158", "120922158")</f>
      </c>
      <c r="D12" t="s" s="8">
        <v>64</v>
      </c>
      <c r="E12" t="n" s="8">
        <v>2.0</v>
      </c>
      <c r="F12" t="n" s="8">
        <v>1018.0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4.0445205E7</v>
      </c>
      <c r="B13" s="8" t="s">
        <v>63</v>
      </c>
      <c r="C13" s="8" t="n">
        <f>IF(false,"120921439", "120921439")</f>
      </c>
      <c r="D13" s="8" t="s">
        <v>57</v>
      </c>
      <c r="E13" s="8" t="n">
        <v>2.0</v>
      </c>
      <c r="F13" s="8" t="n">
        <v>1018.0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4.0445205E7</v>
      </c>
      <c r="B14" s="8" t="s">
        <v>63</v>
      </c>
      <c r="C14" s="8" t="n">
        <f>IF(false,"120921947", "120921947")</f>
      </c>
      <c r="D14" s="8" t="s">
        <v>66</v>
      </c>
      <c r="E14" s="8" t="n">
        <v>2.0</v>
      </c>
      <c r="F14" s="8" t="n">
        <v>1018.0</v>
      </c>
      <c r="G14" s="8" t="s">
        <v>53</v>
      </c>
      <c r="H14" s="8" t="s">
        <v>54</v>
      </c>
      <c r="I14" s="8" t="s">
        <v>65</v>
      </c>
    </row>
    <row r="15" ht="16.0" customHeight="true">
      <c r="A15" t="n" s="7">
        <v>4.1561392E7</v>
      </c>
      <c r="B15" t="s" s="8">
        <v>51</v>
      </c>
      <c r="C15" t="n" s="8">
        <f>IF(false,"120922090", "120922090")</f>
      </c>
      <c r="D15" t="s" s="8">
        <v>67</v>
      </c>
      <c r="E15" t="n" s="8">
        <v>1.0</v>
      </c>
      <c r="F15" t="n" s="8">
        <v>457.0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4.1552807E7</v>
      </c>
      <c r="B16" t="s" s="8">
        <v>51</v>
      </c>
      <c r="C16" t="n" s="8">
        <f>IF(false,"003-315", "003-315")</f>
      </c>
      <c r="D16" t="s" s="8">
        <v>69</v>
      </c>
      <c r="E16" t="n" s="8">
        <v>2.0</v>
      </c>
      <c r="F16" s="8" t="n">
        <v>2354.0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4.1619569E7</v>
      </c>
      <c r="B17" s="8" t="s">
        <v>51</v>
      </c>
      <c r="C17" s="8" t="n">
        <f>IF(false,"120921545", "120921545")</f>
      </c>
      <c r="D17" s="8" t="s">
        <v>71</v>
      </c>
      <c r="E17" s="8" t="n">
        <v>1.0</v>
      </c>
      <c r="F17" s="8" t="n">
        <v>716.0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4.1406798E7</v>
      </c>
      <c r="B18" t="s" s="8">
        <v>73</v>
      </c>
      <c r="C18" t="n" s="8">
        <f>IF(false,"005-1039", "005-1039")</f>
      </c>
      <c r="D18" t="s" s="8">
        <v>74</v>
      </c>
      <c r="E18" t="n" s="8">
        <v>3.0</v>
      </c>
      <c r="F18" t="n" s="8">
        <v>1989.0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4.1400151E7</v>
      </c>
      <c r="B19" s="8" t="s">
        <v>73</v>
      </c>
      <c r="C19" s="8" t="n">
        <f>IF(false,"005-1515", "005-1515")</f>
      </c>
      <c r="D19" s="8" t="s">
        <v>61</v>
      </c>
      <c r="E19" s="8" t="n">
        <v>1.0</v>
      </c>
      <c r="F19" s="8" t="n">
        <v>904.0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4.1611272E7</v>
      </c>
      <c r="B20" s="8" t="s">
        <v>51</v>
      </c>
      <c r="C20" s="8" t="n">
        <f>IF(false,"120922384", "120922384")</f>
      </c>
      <c r="D20" s="8" t="s">
        <v>77</v>
      </c>
      <c r="E20" s="8" t="n">
        <v>1.0</v>
      </c>
      <c r="F20" s="8" t="n">
        <v>74.0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4.1616561E7</v>
      </c>
      <c r="B21" t="s" s="8">
        <v>51</v>
      </c>
      <c r="C21" t="n" s="8">
        <f>IF(false,"003-317", "003-317")</f>
      </c>
      <c r="D21" t="s" s="8">
        <v>79</v>
      </c>
      <c r="E21" t="n" s="8">
        <v>1.0</v>
      </c>
      <c r="F21" t="n" s="8">
        <v>1294.0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4.1545895E7</v>
      </c>
      <c r="B22" t="s" s="8">
        <v>51</v>
      </c>
      <c r="C22" t="n" s="8">
        <f>IF(false,"120921791", "120921791")</f>
      </c>
      <c r="D22" t="s" s="8">
        <v>81</v>
      </c>
      <c r="E22" t="n" s="8">
        <v>1.0</v>
      </c>
      <c r="F22" s="8" t="n">
        <v>1202.0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4.055281E7</v>
      </c>
      <c r="B23" s="8" t="s">
        <v>63</v>
      </c>
      <c r="C23" s="8" t="n">
        <f>IF(false,"120922352", "120922352")</f>
      </c>
      <c r="D23" s="8" t="s">
        <v>83</v>
      </c>
      <c r="E23" s="8" t="n">
        <v>1.0</v>
      </c>
      <c r="F23" s="8" t="n">
        <v>713.0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4.1587944E7</v>
      </c>
      <c r="B24" t="s" s="8">
        <v>51</v>
      </c>
      <c r="C24" t="n" s="8">
        <f>IF(false,"003-317", "003-317")</f>
      </c>
      <c r="D24" t="s" s="8">
        <v>79</v>
      </c>
      <c r="E24" t="n" s="8">
        <v>1.0</v>
      </c>
      <c r="F24" t="n" s="8">
        <v>887.0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4.13332E7</v>
      </c>
      <c r="B25" t="s" s="8">
        <v>73</v>
      </c>
      <c r="C25" t="n" s="8">
        <f>IF(false,"005-1378", "005-1378")</f>
      </c>
      <c r="D25" t="s" s="8">
        <v>86</v>
      </c>
      <c r="E25" t="n" s="8">
        <v>1.0</v>
      </c>
      <c r="F25" t="n" s="8">
        <v>674.0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4.1324498E7</v>
      </c>
      <c r="B26" t="s" s="8">
        <v>73</v>
      </c>
      <c r="C26" t="n" s="8">
        <f>IF(false,"120922158", "120922158")</f>
      </c>
      <c r="D26" t="s" s="8">
        <v>64</v>
      </c>
      <c r="E26" t="n" s="8">
        <v>1.0</v>
      </c>
      <c r="F26" t="n" s="8">
        <v>273.0</v>
      </c>
      <c r="G26" t="s" s="8">
        <v>53</v>
      </c>
      <c r="H26" t="s" s="8">
        <v>54</v>
      </c>
      <c r="I26" t="s" s="8">
        <v>88</v>
      </c>
    </row>
    <row r="27" ht="16.0" customHeight="true">
      <c r="A27" t="n" s="7">
        <v>4.1577425E7</v>
      </c>
      <c r="B27" t="s" s="8">
        <v>51</v>
      </c>
      <c r="C27" t="n" s="8">
        <f>IF(false,"005-1250", "005-1250")</f>
      </c>
      <c r="D27" t="s" s="8">
        <v>89</v>
      </c>
      <c r="E27" t="n" s="8">
        <v>1.0</v>
      </c>
      <c r="F27" t="n" s="8">
        <v>1348.0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4.1164268E7</v>
      </c>
      <c r="B28" t="s" s="8">
        <v>91</v>
      </c>
      <c r="C28" t="n" s="8">
        <f>IF(false,"120921202", "120921202")</f>
      </c>
      <c r="D28" t="s" s="8">
        <v>92</v>
      </c>
      <c r="E28" t="n" s="8">
        <v>1.0</v>
      </c>
      <c r="F28" t="n" s="8">
        <v>1989.0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4.1591367E7</v>
      </c>
      <c r="B29" t="s" s="8">
        <v>51</v>
      </c>
      <c r="C29" t="n" s="8">
        <f>IF(false,"005-1111", "005-1111")</f>
      </c>
      <c r="D29" t="s" s="8">
        <v>94</v>
      </c>
      <c r="E29" t="n" s="8">
        <v>1.0</v>
      </c>
      <c r="F29" t="n" s="8">
        <v>1352.0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4.0221231E7</v>
      </c>
      <c r="B30" t="s" s="8">
        <v>96</v>
      </c>
      <c r="C30" t="n" s="8">
        <f>IF(false,"005-1181", "005-1181")</f>
      </c>
      <c r="D30" t="s" s="8">
        <v>97</v>
      </c>
      <c r="E30" t="n" s="8">
        <v>1.0</v>
      </c>
      <c r="F30" t="n" s="8">
        <v>1138.0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4.1563851E7</v>
      </c>
      <c r="B31" t="s" s="8">
        <v>51</v>
      </c>
      <c r="C31" t="n" s="8">
        <f>IF(false,"01-003884", "01-003884")</f>
      </c>
      <c r="D31" t="s" s="8">
        <v>99</v>
      </c>
      <c r="E31" t="n" s="8">
        <v>1.0</v>
      </c>
      <c r="F31" t="n" s="8">
        <v>427.0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4.1291517E7</v>
      </c>
      <c r="B32" t="s" s="8">
        <v>73</v>
      </c>
      <c r="C32" t="n" s="8">
        <f>IF(false,"005-1307", "005-1307")</f>
      </c>
      <c r="D32" t="s" s="8">
        <v>101</v>
      </c>
      <c r="E32" t="n" s="8">
        <v>1.0</v>
      </c>
      <c r="F32" t="n" s="8">
        <v>796.0</v>
      </c>
      <c r="G32" t="s" s="8">
        <v>53</v>
      </c>
      <c r="H32" t="s" s="8">
        <v>54</v>
      </c>
      <c r="I32" t="s" s="8">
        <v>102</v>
      </c>
    </row>
    <row r="33" ht="16.0" customHeight="true">
      <c r="A33" t="n" s="7">
        <v>4.1288019E7</v>
      </c>
      <c r="B33" t="s" s="8">
        <v>73</v>
      </c>
      <c r="C33" t="n" s="8">
        <f>IF(false,"120922035", "120922035")</f>
      </c>
      <c r="D33" t="s" s="8">
        <v>52</v>
      </c>
      <c r="E33" t="n" s="8">
        <v>2.0</v>
      </c>
      <c r="F33" t="n" s="8">
        <v>1765.0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4.1679087E7</v>
      </c>
      <c r="B34" t="s" s="8">
        <v>54</v>
      </c>
      <c r="C34" t="n" s="8">
        <f>IF(false,"005-1515", "005-1515")</f>
      </c>
      <c r="D34" t="s" s="8">
        <v>61</v>
      </c>
      <c r="E34" t="n" s="8">
        <v>1.0</v>
      </c>
      <c r="F34" t="n" s="8">
        <v>904.0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4.1268993E7</v>
      </c>
      <c r="B35" t="s" s="8">
        <v>91</v>
      </c>
      <c r="C35" t="n" s="8">
        <f>IF(false,"01-003884", "01-003884")</f>
      </c>
      <c r="D35" t="s" s="8">
        <v>99</v>
      </c>
      <c r="E35" t="n" s="8">
        <v>2.0</v>
      </c>
      <c r="F35" t="n" s="8">
        <v>1.0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4.1441046E7</v>
      </c>
      <c r="B36" t="s" s="8">
        <v>56</v>
      </c>
      <c r="C36" t="n" s="8">
        <f>IF(false,"005-1119", "005-1119")</f>
      </c>
      <c r="D36" t="s" s="8">
        <v>106</v>
      </c>
      <c r="E36" t="n" s="8">
        <v>2.0</v>
      </c>
      <c r="F36" t="n" s="8">
        <v>2622.0</v>
      </c>
      <c r="G36" t="s" s="8">
        <v>53</v>
      </c>
      <c r="H36" t="s" s="8">
        <v>54</v>
      </c>
      <c r="I36" t="s" s="8">
        <v>107</v>
      </c>
    </row>
    <row r="37" ht="16.0" customHeight="true">
      <c r="A37" t="n" s="7">
        <v>4.1417067E7</v>
      </c>
      <c r="B37" t="s" s="8">
        <v>56</v>
      </c>
      <c r="C37" t="n" s="8">
        <f>IF(false,"005-1515", "005-1515")</f>
      </c>
      <c r="D37" t="s" s="8">
        <v>61</v>
      </c>
      <c r="E37" t="n" s="8">
        <v>1.0</v>
      </c>
      <c r="F37" t="n" s="8">
        <v>939.0</v>
      </c>
      <c r="G37" t="s" s="8">
        <v>53</v>
      </c>
      <c r="H37" t="s" s="8">
        <v>54</v>
      </c>
      <c r="I37" t="s" s="8">
        <v>108</v>
      </c>
    </row>
    <row r="38" ht="16.0" customHeight="true">
      <c r="A38" t="n" s="7">
        <v>4.1523293E7</v>
      </c>
      <c r="B38" t="s" s="8">
        <v>56</v>
      </c>
      <c r="C38" t="n" s="8">
        <f>IF(false,"120921957", "120921957")</f>
      </c>
      <c r="D38" t="s" s="8">
        <v>109</v>
      </c>
      <c r="E38" t="n" s="8">
        <v>1.0</v>
      </c>
      <c r="F38" t="n" s="8">
        <v>788.0</v>
      </c>
      <c r="G38" t="s" s="8">
        <v>53</v>
      </c>
      <c r="H38" t="s" s="8">
        <v>54</v>
      </c>
      <c r="I38" t="s" s="8">
        <v>110</v>
      </c>
    </row>
    <row r="39" ht="16.0" customHeight="true">
      <c r="A39" t="n" s="7">
        <v>4.1499387E7</v>
      </c>
      <c r="B39" t="s" s="8">
        <v>56</v>
      </c>
      <c r="C39" t="n" s="8">
        <f>IF(false,"120921545", "120921545")</f>
      </c>
      <c r="D39" t="s" s="8">
        <v>71</v>
      </c>
      <c r="E39" t="n" s="8">
        <v>4.0</v>
      </c>
      <c r="F39" t="n" s="8">
        <v>3104.0</v>
      </c>
      <c r="G39" t="s" s="8">
        <v>53</v>
      </c>
      <c r="H39" t="s" s="8">
        <v>54</v>
      </c>
      <c r="I39" t="s" s="8">
        <v>111</v>
      </c>
    </row>
    <row r="40" ht="16.0" customHeight="true">
      <c r="A40" t="n" s="7">
        <v>4.1161019E7</v>
      </c>
      <c r="B40" t="s" s="8">
        <v>91</v>
      </c>
      <c r="C40" t="n" s="8">
        <f>IF(false,"005-1515", "005-1515")</f>
      </c>
      <c r="D40" t="s" s="8">
        <v>61</v>
      </c>
      <c r="E40" t="n" s="8">
        <v>1.0</v>
      </c>
      <c r="F40" t="n" s="8">
        <v>953.0</v>
      </c>
      <c r="G40" t="s" s="8">
        <v>53</v>
      </c>
      <c r="H40" t="s" s="8">
        <v>54</v>
      </c>
      <c r="I40" t="s" s="8">
        <v>112</v>
      </c>
    </row>
    <row r="41" ht="16.0" customHeight="true">
      <c r="A41" t="n" s="7">
        <v>4.1525887E7</v>
      </c>
      <c r="B41" t="s" s="8">
        <v>56</v>
      </c>
      <c r="C41" t="n" s="8">
        <f>IF(false,"120922522", "120922522")</f>
      </c>
      <c r="D41" t="s" s="8">
        <v>113</v>
      </c>
      <c r="E41" t="n" s="8">
        <v>1.0</v>
      </c>
      <c r="F41" t="n" s="8">
        <v>536.0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4.1446176E7</v>
      </c>
      <c r="B42" t="s" s="8">
        <v>56</v>
      </c>
      <c r="C42" t="n" s="8">
        <f>IF(false,"005-1515", "005-1515")</f>
      </c>
      <c r="D42" t="s" s="8">
        <v>61</v>
      </c>
      <c r="E42" t="n" s="8">
        <v>2.0</v>
      </c>
      <c r="F42" t="n" s="8">
        <v>423.0</v>
      </c>
      <c r="G42" t="s" s="8">
        <v>53</v>
      </c>
      <c r="H42" t="s" s="8">
        <v>54</v>
      </c>
      <c r="I42" t="s" s="8">
        <v>115</v>
      </c>
    </row>
    <row r="43" ht="16.0" customHeight="true">
      <c r="A43" t="n" s="7">
        <v>4.153252E7</v>
      </c>
      <c r="B43" t="s" s="8">
        <v>56</v>
      </c>
      <c r="C43" t="n" s="8">
        <f>IF(false,"120922352", "120922352")</f>
      </c>
      <c r="D43" t="s" s="8">
        <v>83</v>
      </c>
      <c r="E43" t="n" s="8">
        <v>1.0</v>
      </c>
      <c r="F43" t="n" s="8">
        <v>217.0</v>
      </c>
      <c r="G43" t="s" s="8">
        <v>53</v>
      </c>
      <c r="H43" t="s" s="8">
        <v>54</v>
      </c>
      <c r="I43" t="s" s="8">
        <v>116</v>
      </c>
    </row>
    <row r="44" ht="16.0" customHeight="true">
      <c r="A44" t="n" s="7">
        <v>4.1432991E7</v>
      </c>
      <c r="B44" t="s" s="8">
        <v>56</v>
      </c>
      <c r="C44" t="n" s="8">
        <f>IF(false,"120921939", "120921939")</f>
      </c>
      <c r="D44" t="s" s="8">
        <v>117</v>
      </c>
      <c r="E44" t="n" s="8">
        <v>1.0</v>
      </c>
      <c r="F44" t="n" s="8">
        <v>843.0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4.1434687E7</v>
      </c>
      <c r="B45" t="s" s="8">
        <v>56</v>
      </c>
      <c r="C45" t="n" s="8">
        <f>IF(false,"000-631", "000-631")</f>
      </c>
      <c r="D45" t="s" s="8">
        <v>59</v>
      </c>
      <c r="E45" t="n" s="8">
        <v>1.0</v>
      </c>
      <c r="F45" t="n" s="8">
        <v>338.0</v>
      </c>
      <c r="G45" t="s" s="8">
        <v>53</v>
      </c>
      <c r="H45" t="s" s="8">
        <v>54</v>
      </c>
      <c r="I45" t="s" s="8">
        <v>119</v>
      </c>
    </row>
    <row r="46" ht="16.0" customHeight="true">
      <c r="A46" t="n" s="7">
        <v>4.1498626E7</v>
      </c>
      <c r="B46" t="s" s="8">
        <v>56</v>
      </c>
      <c r="C46" t="n" s="8">
        <f>IF(false,"003-318", "003-318")</f>
      </c>
      <c r="D46" t="s" s="8">
        <v>120</v>
      </c>
      <c r="E46" t="n" s="8">
        <v>2.0</v>
      </c>
      <c r="F46" t="n" s="8">
        <v>2526.0</v>
      </c>
      <c r="G46" t="s" s="8">
        <v>53</v>
      </c>
      <c r="H46" t="s" s="8">
        <v>54</v>
      </c>
      <c r="I46" t="s" s="8">
        <v>121</v>
      </c>
    </row>
    <row r="47" ht="16.0" customHeight="true">
      <c r="A47" t="n" s="7">
        <v>4.1448347E7</v>
      </c>
      <c r="B47" t="s" s="8">
        <v>56</v>
      </c>
      <c r="C47" t="n" s="8">
        <f>IF(false,"120922353", "120922353")</f>
      </c>
      <c r="D47" t="s" s="8">
        <v>122</v>
      </c>
      <c r="E47" t="n" s="8">
        <v>2.0</v>
      </c>
      <c r="F47" t="n" s="8">
        <v>302.0</v>
      </c>
      <c r="G47" t="s" s="8">
        <v>53</v>
      </c>
      <c r="H47" t="s" s="8">
        <v>54</v>
      </c>
      <c r="I47" t="s" s="8">
        <v>123</v>
      </c>
    </row>
    <row r="48" ht="16.0" customHeight="true">
      <c r="A48" t="n" s="7">
        <v>4.1518159E7</v>
      </c>
      <c r="B48" t="s" s="8">
        <v>56</v>
      </c>
      <c r="C48" t="n" s="8">
        <f>IF(false,"01-004117", "01-004117")</f>
      </c>
      <c r="D48" t="s" s="8">
        <v>124</v>
      </c>
      <c r="E48" t="n" s="8">
        <v>2.0</v>
      </c>
      <c r="F48" t="n" s="8">
        <v>1529.0</v>
      </c>
      <c r="G48" t="s" s="8">
        <v>53</v>
      </c>
      <c r="H48" t="s" s="8">
        <v>54</v>
      </c>
      <c r="I48" t="s" s="8">
        <v>125</v>
      </c>
    </row>
    <row r="49" ht="16.0" customHeight="true">
      <c r="A49" t="n" s="7">
        <v>4.1518159E7</v>
      </c>
      <c r="B49" t="s" s="8">
        <v>56</v>
      </c>
      <c r="C49" t="n" s="8">
        <f>IF(false,"005-1080", "005-1080")</f>
      </c>
      <c r="D49" t="s" s="8">
        <v>126</v>
      </c>
      <c r="E49" t="n" s="8">
        <v>2.0</v>
      </c>
      <c r="F49" t="n" s="8">
        <v>1471.0</v>
      </c>
      <c r="G49" t="s" s="8">
        <v>53</v>
      </c>
      <c r="H49" t="s" s="8">
        <v>54</v>
      </c>
      <c r="I49" t="s" s="8">
        <v>125</v>
      </c>
    </row>
    <row r="50" ht="16.0" customHeight="true">
      <c r="A50" t="n" s="7">
        <v>4.1592711E7</v>
      </c>
      <c r="B50" t="s" s="8">
        <v>51</v>
      </c>
      <c r="C50" t="n" s="8">
        <f>IF(false,"120922790", "120922790")</f>
      </c>
      <c r="D50" t="s" s="8">
        <v>127</v>
      </c>
      <c r="E50" t="n" s="8">
        <v>1.0</v>
      </c>
      <c r="F50" t="n" s="8">
        <v>349.0</v>
      </c>
      <c r="G50" t="s" s="8">
        <v>53</v>
      </c>
      <c r="H50" t="s" s="8">
        <v>54</v>
      </c>
      <c r="I50" t="s" s="8">
        <v>128</v>
      </c>
    </row>
    <row r="51" ht="16.0" customHeight="true">
      <c r="A51" t="n" s="7">
        <v>4.1492199E7</v>
      </c>
      <c r="B51" t="s" s="8">
        <v>56</v>
      </c>
      <c r="C51" t="n" s="8">
        <f>IF(false,"01-003884", "01-003884")</f>
      </c>
      <c r="D51" t="s" s="8">
        <v>99</v>
      </c>
      <c r="E51" t="n" s="8">
        <v>1.0</v>
      </c>
      <c r="F51" t="n" s="8">
        <v>815.0</v>
      </c>
      <c r="G51" t="s" s="8">
        <v>53</v>
      </c>
      <c r="H51" t="s" s="8">
        <v>54</v>
      </c>
      <c r="I51" t="s" s="8">
        <v>129</v>
      </c>
    </row>
    <row r="52" ht="16.0" customHeight="true">
      <c r="A52" t="n" s="7">
        <v>4.1606892E7</v>
      </c>
      <c r="B52" t="s" s="8">
        <v>51</v>
      </c>
      <c r="C52" t="n" s="8">
        <f>IF(false,"120921853", "120921853")</f>
      </c>
      <c r="D52" t="s" s="8">
        <v>130</v>
      </c>
      <c r="E52" t="n" s="8">
        <v>4.0</v>
      </c>
      <c r="F52" t="n" s="8">
        <v>3008.0</v>
      </c>
      <c r="G52" t="s" s="8">
        <v>53</v>
      </c>
      <c r="H52" t="s" s="8">
        <v>54</v>
      </c>
      <c r="I52" t="s" s="8">
        <v>131</v>
      </c>
    </row>
    <row r="53" ht="16.0" customHeight="true">
      <c r="A53" t="n" s="7">
        <v>4.1372467E7</v>
      </c>
      <c r="B53" t="s" s="8">
        <v>73</v>
      </c>
      <c r="C53" t="n" s="8">
        <f>IF(false,"120921439", "120921439")</f>
      </c>
      <c r="D53" t="s" s="8">
        <v>57</v>
      </c>
      <c r="E53" t="n" s="8">
        <v>1.0</v>
      </c>
      <c r="F53" t="n" s="8">
        <v>515.0</v>
      </c>
      <c r="G53" t="s" s="8">
        <v>53</v>
      </c>
      <c r="H53" t="s" s="8">
        <v>54</v>
      </c>
      <c r="I53" t="s" s="8">
        <v>132</v>
      </c>
    </row>
    <row r="54" ht="16.0" customHeight="true">
      <c r="A54" t="n" s="7">
        <v>4.0685044E7</v>
      </c>
      <c r="B54" t="s" s="8">
        <v>133</v>
      </c>
      <c r="C54" t="n" s="8">
        <f>IF(false,"120922194", "120922194")</f>
      </c>
      <c r="D54" t="s" s="8">
        <v>134</v>
      </c>
      <c r="E54" t="n" s="8">
        <v>3.0</v>
      </c>
      <c r="F54" t="n" s="8">
        <v>2391.0</v>
      </c>
      <c r="G54" t="s" s="8">
        <v>53</v>
      </c>
      <c r="H54" t="s" s="8">
        <v>54</v>
      </c>
      <c r="I54" t="s" s="8">
        <v>135</v>
      </c>
    </row>
    <row r="55" ht="16.0" customHeight="true">
      <c r="A55" t="n" s="7">
        <v>4.1082977E7</v>
      </c>
      <c r="B55" t="s" s="8">
        <v>136</v>
      </c>
      <c r="C55" t="n" s="8">
        <f>IF(false,"120921374", "120921374")</f>
      </c>
      <c r="D55" t="s" s="8">
        <v>137</v>
      </c>
      <c r="E55" t="n" s="8">
        <v>1.0</v>
      </c>
      <c r="F55" t="n" s="8">
        <v>822.0</v>
      </c>
      <c r="G55" t="s" s="8">
        <v>53</v>
      </c>
      <c r="H55" t="s" s="8">
        <v>54</v>
      </c>
      <c r="I55" t="s" s="8">
        <v>138</v>
      </c>
    </row>
    <row r="56" ht="16.0" customHeight="true">
      <c r="A56" t="n" s="7">
        <v>4.1372887E7</v>
      </c>
      <c r="B56" t="s" s="8">
        <v>73</v>
      </c>
      <c r="C56" t="n" s="8">
        <f>IF(false,"005-1515", "005-1515")</f>
      </c>
      <c r="D56" t="s" s="8">
        <v>61</v>
      </c>
      <c r="E56" t="n" s="8">
        <v>1.0</v>
      </c>
      <c r="F56" t="n" s="8">
        <v>939.0</v>
      </c>
      <c r="G56" t="s" s="8">
        <v>53</v>
      </c>
      <c r="H56" t="s" s="8">
        <v>54</v>
      </c>
      <c r="I56" t="s" s="8">
        <v>139</v>
      </c>
    </row>
    <row r="57" ht="16.0" customHeight="true">
      <c r="A57" t="n" s="7">
        <v>4.1218201E7</v>
      </c>
      <c r="B57" t="s" s="8">
        <v>91</v>
      </c>
      <c r="C57" t="n" s="8">
        <f>IF(false,"005-1037", "005-1037")</f>
      </c>
      <c r="D57" t="s" s="8">
        <v>140</v>
      </c>
      <c r="E57" t="n" s="8">
        <v>3.0</v>
      </c>
      <c r="F57" t="n" s="8">
        <v>4209.0</v>
      </c>
      <c r="G57" t="s" s="8">
        <v>53</v>
      </c>
      <c r="H57" t="s" s="8">
        <v>54</v>
      </c>
      <c r="I57" t="s" s="8">
        <v>141</v>
      </c>
    </row>
    <row r="58" ht="16.0" customHeight="true">
      <c r="A58" t="n" s="7">
        <v>4.1297769E7</v>
      </c>
      <c r="B58" t="s" s="8">
        <v>73</v>
      </c>
      <c r="C58" t="n" s="8">
        <f>IF(false,"005-1080", "005-1080")</f>
      </c>
      <c r="D58" t="s" s="8">
        <v>126</v>
      </c>
      <c r="E58" t="n" s="8">
        <v>1.0</v>
      </c>
      <c r="F58" t="n" s="8">
        <v>692.0</v>
      </c>
      <c r="G58" t="s" s="8">
        <v>53</v>
      </c>
      <c r="H58" t="s" s="8">
        <v>54</v>
      </c>
      <c r="I58" t="s" s="8">
        <v>142</v>
      </c>
    </row>
    <row r="59" ht="16.0" customHeight="true">
      <c r="A59" t="n" s="7">
        <v>4.0330942E7</v>
      </c>
      <c r="B59" t="s" s="8">
        <v>143</v>
      </c>
      <c r="C59" t="n" s="8">
        <f>IF(false,"005-1516", "005-1516")</f>
      </c>
      <c r="D59" t="s" s="8">
        <v>144</v>
      </c>
      <c r="E59" t="n" s="8">
        <v>4.0</v>
      </c>
      <c r="F59" t="n" s="8">
        <v>3164.0</v>
      </c>
      <c r="G59" t="s" s="8">
        <v>53</v>
      </c>
      <c r="H59" t="s" s="8">
        <v>54</v>
      </c>
      <c r="I59" t="s" s="8">
        <v>145</v>
      </c>
    </row>
    <row r="60" ht="16.0" customHeight="true">
      <c r="A60" t="n" s="7">
        <v>4.1474079E7</v>
      </c>
      <c r="B60" t="s" s="8">
        <v>56</v>
      </c>
      <c r="C60" t="n" s="8">
        <f>IF(false,"000-631", "000-631")</f>
      </c>
      <c r="D60" t="s" s="8">
        <v>59</v>
      </c>
      <c r="E60" t="n" s="8">
        <v>1.0</v>
      </c>
      <c r="F60" t="n" s="8">
        <v>505.0</v>
      </c>
      <c r="G60" t="s" s="8">
        <v>53</v>
      </c>
      <c r="H60" t="s" s="8">
        <v>54</v>
      </c>
      <c r="I60" t="s" s="8">
        <v>146</v>
      </c>
    </row>
    <row r="61" ht="16.0" customHeight="true">
      <c r="A61" t="n" s="7">
        <v>4.1448865E7</v>
      </c>
      <c r="B61" t="s" s="8">
        <v>56</v>
      </c>
      <c r="C61" t="n" s="8">
        <f>IF(false,"120921370", "120921370")</f>
      </c>
      <c r="D61" t="s" s="8">
        <v>147</v>
      </c>
      <c r="E61" t="n" s="8">
        <v>1.0</v>
      </c>
      <c r="F61" t="n" s="8">
        <v>1439.0</v>
      </c>
      <c r="G61" t="s" s="8">
        <v>53</v>
      </c>
      <c r="H61" t="s" s="8">
        <v>54</v>
      </c>
      <c r="I61" t="s" s="8">
        <v>148</v>
      </c>
    </row>
    <row r="62" ht="16.0" customHeight="true">
      <c r="A62" t="n" s="7">
        <v>4.1601895E7</v>
      </c>
      <c r="B62" t="s" s="8">
        <v>51</v>
      </c>
      <c r="C62" t="n" s="8">
        <f>IF(false,"005-1379", "005-1379")</f>
      </c>
      <c r="D62" t="s" s="8">
        <v>149</v>
      </c>
      <c r="E62" t="n" s="8">
        <v>1.0</v>
      </c>
      <c r="F62" t="n" s="8">
        <v>693.0</v>
      </c>
      <c r="G62" t="s" s="8">
        <v>53</v>
      </c>
      <c r="H62" t="s" s="8">
        <v>54</v>
      </c>
      <c r="I62" t="s" s="8">
        <v>150</v>
      </c>
    </row>
    <row r="63" ht="16.0" customHeight="true">
      <c r="A63" t="n" s="7">
        <v>4.1524195E7</v>
      </c>
      <c r="B63" t="s" s="8">
        <v>56</v>
      </c>
      <c r="C63" t="n" s="8">
        <f>IF(false,"120921791", "120921791")</f>
      </c>
      <c r="D63" t="s" s="8">
        <v>81</v>
      </c>
      <c r="E63" t="n" s="8">
        <v>2.0</v>
      </c>
      <c r="F63" t="n" s="8">
        <v>2718.0</v>
      </c>
      <c r="G63" t="s" s="8">
        <v>53</v>
      </c>
      <c r="H63" t="s" s="8">
        <v>54</v>
      </c>
      <c r="I63" t="s" s="8">
        <v>151</v>
      </c>
    </row>
    <row r="64" ht="16.0" customHeight="true">
      <c r="A64" t="n" s="7">
        <v>4.1480093E7</v>
      </c>
      <c r="B64" t="s" s="8">
        <v>56</v>
      </c>
      <c r="C64" t="n" s="8">
        <f>IF(false,"120921526", "120921526")</f>
      </c>
      <c r="D64" t="s" s="8">
        <v>152</v>
      </c>
      <c r="E64" t="n" s="8">
        <v>1.0</v>
      </c>
      <c r="F64" t="n" s="8">
        <v>814.0</v>
      </c>
      <c r="G64" t="s" s="8">
        <v>53</v>
      </c>
      <c r="H64" t="s" s="8">
        <v>54</v>
      </c>
      <c r="I64" t="s" s="8">
        <v>153</v>
      </c>
    </row>
    <row r="65" ht="16.0" customHeight="true">
      <c r="A65" t="n" s="7">
        <v>4.0653194E7</v>
      </c>
      <c r="B65" t="s" s="8">
        <v>133</v>
      </c>
      <c r="C65" t="n" s="8">
        <f>IF(false,"120921439", "120921439")</f>
      </c>
      <c r="D65" t="s" s="8">
        <v>57</v>
      </c>
      <c r="E65" t="n" s="8">
        <v>1.0</v>
      </c>
      <c r="F65" t="n" s="8">
        <v>599.0</v>
      </c>
      <c r="G65" t="s" s="8">
        <v>53</v>
      </c>
      <c r="H65" t="s" s="8">
        <v>54</v>
      </c>
      <c r="I65" t="s" s="8">
        <v>154</v>
      </c>
    </row>
    <row r="66" ht="16.0" customHeight="true">
      <c r="A66" t="n" s="7">
        <v>4.0738395E7</v>
      </c>
      <c r="B66" t="s" s="8">
        <v>155</v>
      </c>
      <c r="C66" t="n" s="8">
        <f>IF(false,"120921439", "120921439")</f>
      </c>
      <c r="D66" t="s" s="8">
        <v>57</v>
      </c>
      <c r="E66" t="n" s="8">
        <v>1.0</v>
      </c>
      <c r="F66" t="n" s="8">
        <v>599.0</v>
      </c>
      <c r="G66" t="s" s="8">
        <v>53</v>
      </c>
      <c r="H66" t="s" s="8">
        <v>54</v>
      </c>
      <c r="I66" t="s" s="8">
        <v>156</v>
      </c>
    </row>
    <row r="67" ht="16.0" customHeight="true">
      <c r="A67" t="n" s="7">
        <v>4.0879849E7</v>
      </c>
      <c r="B67" t="s" s="8">
        <v>157</v>
      </c>
      <c r="C67" t="n" s="8">
        <f>IF(false,"120921544", "120921544")</f>
      </c>
      <c r="D67" t="s" s="8">
        <v>158</v>
      </c>
      <c r="E67" t="n" s="8">
        <v>1.0</v>
      </c>
      <c r="F67" t="n" s="8">
        <v>839.0</v>
      </c>
      <c r="G67" t="s" s="8">
        <v>53</v>
      </c>
      <c r="H67" t="s" s="8">
        <v>54</v>
      </c>
      <c r="I67" t="s" s="8">
        <v>159</v>
      </c>
    </row>
    <row r="68" ht="16.0" customHeight="true">
      <c r="A68" t="n" s="7">
        <v>4.1529827E7</v>
      </c>
      <c r="B68" t="s" s="8">
        <v>56</v>
      </c>
      <c r="C68" t="n" s="8">
        <f>IF(false,"003-318", "003-318")</f>
      </c>
      <c r="D68" t="s" s="8">
        <v>120</v>
      </c>
      <c r="E68" t="n" s="8">
        <v>2.0</v>
      </c>
      <c r="F68" t="n" s="8">
        <v>2524.0</v>
      </c>
      <c r="G68" t="s" s="8">
        <v>53</v>
      </c>
      <c r="H68" t="s" s="8">
        <v>54</v>
      </c>
      <c r="I68" t="s" s="8">
        <v>160</v>
      </c>
    </row>
    <row r="69" ht="16.0" customHeight="true">
      <c r="A69" t="n" s="7">
        <v>4.1654103E7</v>
      </c>
      <c r="B69" t="s" s="8">
        <v>51</v>
      </c>
      <c r="C69" t="n" s="8">
        <f>IF(false,"120922390", "120922390")</f>
      </c>
      <c r="D69" t="s" s="8">
        <v>161</v>
      </c>
      <c r="E69" t="n" s="8">
        <v>1.0</v>
      </c>
      <c r="F69" t="n" s="8">
        <v>303.0</v>
      </c>
      <c r="G69" t="s" s="8">
        <v>53</v>
      </c>
      <c r="H69" t="s" s="8">
        <v>54</v>
      </c>
      <c r="I69" t="s" s="8">
        <v>162</v>
      </c>
    </row>
    <row r="70" ht="16.0" customHeight="true">
      <c r="A70" t="n" s="7">
        <v>4.0867171E7</v>
      </c>
      <c r="B70" t="s" s="8">
        <v>157</v>
      </c>
      <c r="C70" t="n" s="8">
        <f>IF(false,"120921439", "120921439")</f>
      </c>
      <c r="D70" t="s" s="8">
        <v>57</v>
      </c>
      <c r="E70" t="n" s="8">
        <v>1.0</v>
      </c>
      <c r="F70" t="n" s="8">
        <v>510.0</v>
      </c>
      <c r="G70" t="s" s="8">
        <v>53</v>
      </c>
      <c r="H70" t="s" s="8">
        <v>54</v>
      </c>
      <c r="I70" t="s" s="8">
        <v>163</v>
      </c>
    </row>
    <row r="71" ht="16.0" customHeight="true">
      <c r="A71" t="n" s="7">
        <v>4.1437756E7</v>
      </c>
      <c r="B71" t="s" s="8">
        <v>56</v>
      </c>
      <c r="C71" t="n" s="8">
        <f>IF(false,"01-003924", "01-003924")</f>
      </c>
      <c r="D71" t="s" s="8">
        <v>164</v>
      </c>
      <c r="E71" t="n" s="8">
        <v>1.0</v>
      </c>
      <c r="F71" t="n" s="8">
        <v>522.0</v>
      </c>
      <c r="G71" t="s" s="8">
        <v>53</v>
      </c>
      <c r="H71" t="s" s="8">
        <v>54</v>
      </c>
      <c r="I71" t="s" s="8">
        <v>165</v>
      </c>
    </row>
    <row r="72" ht="16.0" customHeight="true">
      <c r="A72" t="n" s="7">
        <v>4.1213426E7</v>
      </c>
      <c r="B72" t="s" s="8">
        <v>91</v>
      </c>
      <c r="C72" t="n" s="8">
        <f>IF(false,"120921202", "120921202")</f>
      </c>
      <c r="D72" t="s" s="8">
        <v>92</v>
      </c>
      <c r="E72" t="n" s="8">
        <v>2.0</v>
      </c>
      <c r="F72" t="n" s="8">
        <v>3340.0</v>
      </c>
      <c r="G72" t="s" s="8">
        <v>53</v>
      </c>
      <c r="H72" t="s" s="8">
        <v>54</v>
      </c>
      <c r="I72" t="s" s="8">
        <v>166</v>
      </c>
    </row>
    <row r="73" ht="16.0" customHeight="true">
      <c r="A73" t="n" s="7">
        <v>4.0957889E7</v>
      </c>
      <c r="B73" t="s" s="8">
        <v>167</v>
      </c>
      <c r="C73" t="n" s="8">
        <f>IF(false,"120921900", "120921900")</f>
      </c>
      <c r="D73" t="s" s="8">
        <v>168</v>
      </c>
      <c r="E73" t="n" s="8">
        <v>1.0</v>
      </c>
      <c r="F73" t="n" s="8">
        <v>1238.0</v>
      </c>
      <c r="G73" t="s" s="8">
        <v>53</v>
      </c>
      <c r="H73" t="s" s="8">
        <v>54</v>
      </c>
      <c r="I73" t="s" s="8">
        <v>169</v>
      </c>
    </row>
    <row r="74" ht="16.0" customHeight="true">
      <c r="A74" t="n" s="7">
        <v>4.065593E7</v>
      </c>
      <c r="B74" t="s" s="8">
        <v>133</v>
      </c>
      <c r="C74" t="n" s="8">
        <f>IF(false,"120922035", "120922035")</f>
      </c>
      <c r="D74" t="s" s="8">
        <v>52</v>
      </c>
      <c r="E74" t="n" s="8">
        <v>4.0</v>
      </c>
      <c r="F74" t="n" s="8">
        <v>3192.0</v>
      </c>
      <c r="G74" t="s" s="8">
        <v>53</v>
      </c>
      <c r="H74" t="s" s="8">
        <v>54</v>
      </c>
      <c r="I74" t="s" s="8">
        <v>170</v>
      </c>
    </row>
    <row r="75" ht="16.0" customHeight="true">
      <c r="A75" t="n" s="7">
        <v>4.0579121E7</v>
      </c>
      <c r="B75" t="s" s="8">
        <v>133</v>
      </c>
      <c r="C75" t="n" s="8">
        <f>IF(false,"120922352", "120922352")</f>
      </c>
      <c r="D75" t="s" s="8">
        <v>83</v>
      </c>
      <c r="E75" t="n" s="8">
        <v>3.0</v>
      </c>
      <c r="F75" t="n" s="8">
        <v>2139.0</v>
      </c>
      <c r="G75" t="s" s="8">
        <v>53</v>
      </c>
      <c r="H75" t="s" s="8">
        <v>54</v>
      </c>
      <c r="I75" t="s" s="8">
        <v>171</v>
      </c>
    </row>
    <row r="76" ht="16.0" customHeight="true">
      <c r="A76" t="n" s="7">
        <v>4.150727E7</v>
      </c>
      <c r="B76" t="s" s="8">
        <v>56</v>
      </c>
      <c r="C76" t="n" s="8">
        <f>IF(false,"120921718", "120921718")</f>
      </c>
      <c r="D76" t="s" s="8">
        <v>172</v>
      </c>
      <c r="E76" t="n" s="8">
        <v>2.0</v>
      </c>
      <c r="F76" t="n" s="8">
        <v>2716.0</v>
      </c>
      <c r="G76" t="s" s="8">
        <v>53</v>
      </c>
      <c r="H76" t="s" s="8">
        <v>54</v>
      </c>
      <c r="I76" t="s" s="8">
        <v>173</v>
      </c>
    </row>
    <row r="77" ht="16.0" customHeight="true">
      <c r="A77" t="n" s="7">
        <v>4.1494642E7</v>
      </c>
      <c r="B77" t="s" s="8">
        <v>56</v>
      </c>
      <c r="C77" t="n" s="8">
        <f>IF(false,"005-1557", "005-1557")</f>
      </c>
      <c r="D77" t="s" s="8">
        <v>174</v>
      </c>
      <c r="E77" t="n" s="8">
        <v>2.0</v>
      </c>
      <c r="F77" t="n" s="8">
        <v>1448.0</v>
      </c>
      <c r="G77" t="s" s="8">
        <v>53</v>
      </c>
      <c r="H77" t="s" s="8">
        <v>54</v>
      </c>
      <c r="I77" t="s" s="8">
        <v>175</v>
      </c>
    </row>
    <row r="78" ht="16.0" customHeight="true">
      <c r="A78" t="n" s="7">
        <v>4.1484815E7</v>
      </c>
      <c r="B78" t="s" s="8">
        <v>56</v>
      </c>
      <c r="C78" t="n" s="8">
        <f>IF(false,"000-631", "000-631")</f>
      </c>
      <c r="D78" t="s" s="8">
        <v>59</v>
      </c>
      <c r="E78" t="n" s="8">
        <v>2.0</v>
      </c>
      <c r="F78" t="n" s="8">
        <v>263.0</v>
      </c>
      <c r="G78" t="s" s="8">
        <v>53</v>
      </c>
      <c r="H78" t="s" s="8">
        <v>54</v>
      </c>
      <c r="I78" t="s" s="8">
        <v>176</v>
      </c>
    </row>
    <row r="79" ht="16.0" customHeight="true">
      <c r="A79" t="n" s="7">
        <v>4.1490679E7</v>
      </c>
      <c r="B79" t="s" s="8">
        <v>56</v>
      </c>
      <c r="C79" t="n" s="8">
        <f>IF(false,"120921791", "120921791")</f>
      </c>
      <c r="D79" t="s" s="8">
        <v>81</v>
      </c>
      <c r="E79" t="n" s="8">
        <v>2.0</v>
      </c>
      <c r="F79" t="n" s="8">
        <v>2718.0</v>
      </c>
      <c r="G79" t="s" s="8">
        <v>53</v>
      </c>
      <c r="H79" t="s" s="8">
        <v>54</v>
      </c>
      <c r="I79" t="s" s="8">
        <v>177</v>
      </c>
    </row>
    <row r="80" ht="16.0" customHeight="true">
      <c r="A80" t="n" s="7">
        <v>4.1461429E7</v>
      </c>
      <c r="B80" t="s" s="8">
        <v>56</v>
      </c>
      <c r="C80" t="n" s="8">
        <f>IF(false,"120922035", "120922035")</f>
      </c>
      <c r="D80" t="s" s="8">
        <v>52</v>
      </c>
      <c r="E80" t="n" s="8">
        <v>1.0</v>
      </c>
      <c r="F80" t="n" s="8">
        <v>472.0</v>
      </c>
      <c r="G80" t="s" s="8">
        <v>53</v>
      </c>
      <c r="H80" t="s" s="8">
        <v>54</v>
      </c>
      <c r="I80" t="s" s="8">
        <v>178</v>
      </c>
    </row>
    <row r="81" ht="16.0" customHeight="true">
      <c r="A81" t="n" s="7">
        <v>4.1446998E7</v>
      </c>
      <c r="B81" t="s" s="8">
        <v>56</v>
      </c>
      <c r="C81" t="n" s="8">
        <f>IF(false,"01-003884", "01-003884")</f>
      </c>
      <c r="D81" t="s" s="8">
        <v>99</v>
      </c>
      <c r="E81" t="n" s="8">
        <v>1.0</v>
      </c>
      <c r="F81" t="n" s="8">
        <v>880.0</v>
      </c>
      <c r="G81" t="s" s="8">
        <v>53</v>
      </c>
      <c r="H81" t="s" s="8">
        <v>54</v>
      </c>
      <c r="I81" t="s" s="8">
        <v>179</v>
      </c>
    </row>
    <row r="82" ht="16.0" customHeight="true">
      <c r="A82" t="n" s="7">
        <v>4.1446998E7</v>
      </c>
      <c r="B82" t="s" s="8">
        <v>56</v>
      </c>
      <c r="C82" t="n" s="8">
        <f>IF(false,"120922353", "120922353")</f>
      </c>
      <c r="D82" t="s" s="8">
        <v>122</v>
      </c>
      <c r="E82" t="n" s="8">
        <v>1.0</v>
      </c>
      <c r="F82" t="n" s="8">
        <v>748.0</v>
      </c>
      <c r="G82" t="s" s="8">
        <v>53</v>
      </c>
      <c r="H82" t="s" s="8">
        <v>54</v>
      </c>
      <c r="I82" t="s" s="8">
        <v>179</v>
      </c>
    </row>
    <row r="83" ht="16.0" customHeight="true">
      <c r="A83" t="n" s="7">
        <v>4.0710767E7</v>
      </c>
      <c r="B83" t="s" s="8">
        <v>155</v>
      </c>
      <c r="C83" t="n" s="8">
        <f>IF(false,"120922092", "120922092")</f>
      </c>
      <c r="D83" t="s" s="8">
        <v>180</v>
      </c>
      <c r="E83" t="n" s="8">
        <v>3.0</v>
      </c>
      <c r="F83" t="n" s="8">
        <v>1077.0</v>
      </c>
      <c r="G83" t="s" s="8">
        <v>53</v>
      </c>
      <c r="H83" t="s" s="8">
        <v>54</v>
      </c>
      <c r="I83" t="s" s="8">
        <v>181</v>
      </c>
    </row>
    <row r="84" ht="16.0" customHeight="true">
      <c r="A84" t="n" s="7">
        <v>4.1413972E7</v>
      </c>
      <c r="B84" t="s" s="8">
        <v>56</v>
      </c>
      <c r="C84" t="n" s="8">
        <f>IF(false,"005-1039", "005-1039")</f>
      </c>
      <c r="D84" t="s" s="8">
        <v>74</v>
      </c>
      <c r="E84" t="n" s="8">
        <v>2.0</v>
      </c>
      <c r="F84" t="n" s="8">
        <v>2874.0</v>
      </c>
      <c r="G84" t="s" s="8">
        <v>53</v>
      </c>
      <c r="H84" t="s" s="8">
        <v>54</v>
      </c>
      <c r="I84" t="s" s="8">
        <v>182</v>
      </c>
    </row>
    <row r="85" ht="16.0" customHeight="true">
      <c r="A85" t="n" s="7">
        <v>4.1539856E7</v>
      </c>
      <c r="B85" t="s" s="8">
        <v>51</v>
      </c>
      <c r="C85" t="n" s="8">
        <f>IF(false,"01-003884", "01-003884")</f>
      </c>
      <c r="D85" t="s" s="8">
        <v>99</v>
      </c>
      <c r="E85" t="n" s="8">
        <v>2.0</v>
      </c>
      <c r="F85" t="n" s="8">
        <v>1584.0</v>
      </c>
      <c r="G85" t="s" s="8">
        <v>53</v>
      </c>
      <c r="H85" t="s" s="8">
        <v>54</v>
      </c>
      <c r="I85" t="s" s="8">
        <v>183</v>
      </c>
    </row>
    <row r="86" ht="16.0" customHeight="true">
      <c r="A86" t="n" s="7">
        <v>4.122588E7</v>
      </c>
      <c r="B86" t="s" s="8">
        <v>91</v>
      </c>
      <c r="C86" t="n" s="8">
        <f>IF(false,"005-1518", "005-1518")</f>
      </c>
      <c r="D86" t="s" s="8">
        <v>184</v>
      </c>
      <c r="E86" t="n" s="8">
        <v>2.0</v>
      </c>
      <c r="F86" t="n" s="8">
        <v>2210.0</v>
      </c>
      <c r="G86" t="s" s="8">
        <v>53</v>
      </c>
      <c r="H86" t="s" s="8">
        <v>54</v>
      </c>
      <c r="I86" t="s" s="8">
        <v>185</v>
      </c>
    </row>
    <row r="87" ht="16.0" customHeight="true">
      <c r="A87" t="n" s="7">
        <v>4.0282719E7</v>
      </c>
      <c r="B87" t="s" s="8">
        <v>96</v>
      </c>
      <c r="C87" t="n" s="8">
        <f>IF(false,"005-1378", "005-1378")</f>
      </c>
      <c r="D87" t="s" s="8">
        <v>86</v>
      </c>
      <c r="E87" t="n" s="8">
        <v>1.0</v>
      </c>
      <c r="F87" t="n" s="8">
        <v>646.0</v>
      </c>
      <c r="G87" t="s" s="8">
        <v>53</v>
      </c>
      <c r="H87" t="s" s="8">
        <v>54</v>
      </c>
      <c r="I87" t="s" s="8">
        <v>186</v>
      </c>
    </row>
    <row r="88" ht="16.0" customHeight="true">
      <c r="A88" t="n" s="7">
        <v>4.0978639E7</v>
      </c>
      <c r="B88" t="s" s="8">
        <v>167</v>
      </c>
      <c r="C88" t="n" s="8">
        <f>IF(false,"008-577", "008-577")</f>
      </c>
      <c r="D88" t="s" s="8">
        <v>187</v>
      </c>
      <c r="E88" t="n" s="8">
        <v>1.0</v>
      </c>
      <c r="F88" t="n" s="8">
        <v>979.0</v>
      </c>
      <c r="G88" t="s" s="8">
        <v>53</v>
      </c>
      <c r="H88" t="s" s="8">
        <v>54</v>
      </c>
      <c r="I88" t="s" s="8">
        <v>188</v>
      </c>
    </row>
    <row r="89" ht="16.0" customHeight="true">
      <c r="A89" t="n" s="7">
        <v>4.13926E7</v>
      </c>
      <c r="B89" t="s" s="8">
        <v>73</v>
      </c>
      <c r="C89" t="n" s="8">
        <f>IF(false,"120906022", "120906022")</f>
      </c>
      <c r="D89" t="s" s="8">
        <v>189</v>
      </c>
      <c r="E89" t="n" s="8">
        <v>1.0</v>
      </c>
      <c r="F89" t="n" s="8">
        <v>1089.0</v>
      </c>
      <c r="G89" t="s" s="8">
        <v>53</v>
      </c>
      <c r="H89" t="s" s="8">
        <v>54</v>
      </c>
      <c r="I89" t="s" s="8">
        <v>190</v>
      </c>
    </row>
    <row r="90" ht="16.0" customHeight="true">
      <c r="A90" t="n" s="7">
        <v>4.0809593E7</v>
      </c>
      <c r="B90" t="s" s="8">
        <v>157</v>
      </c>
      <c r="C90" t="n" s="8">
        <f>IF(false,"120921947", "120921947")</f>
      </c>
      <c r="D90" t="s" s="8">
        <v>66</v>
      </c>
      <c r="E90" t="n" s="8">
        <v>1.0</v>
      </c>
      <c r="F90" t="n" s="8">
        <v>599.0</v>
      </c>
      <c r="G90" t="s" s="8">
        <v>53</v>
      </c>
      <c r="H90" t="s" s="8">
        <v>54</v>
      </c>
      <c r="I90" t="s" s="8">
        <v>191</v>
      </c>
    </row>
    <row r="91" ht="16.0" customHeight="true">
      <c r="A91" t="n" s="7">
        <v>4.1185951E7</v>
      </c>
      <c r="B91" t="s" s="8">
        <v>91</v>
      </c>
      <c r="C91" t="n" s="8">
        <f>IF(false,"005-1518", "005-1518")</f>
      </c>
      <c r="D91" t="s" s="8">
        <v>184</v>
      </c>
      <c r="E91" t="n" s="8">
        <v>1.0</v>
      </c>
      <c r="F91" t="n" s="8">
        <v>951.0</v>
      </c>
      <c r="G91" t="s" s="8">
        <v>53</v>
      </c>
      <c r="H91" t="s" s="8">
        <v>54</v>
      </c>
      <c r="I91" t="s" s="8">
        <v>192</v>
      </c>
    </row>
    <row r="92" ht="16.0" customHeight="true">
      <c r="A92" t="n" s="7">
        <v>4.1395311E7</v>
      </c>
      <c r="B92" t="s" s="8">
        <v>73</v>
      </c>
      <c r="C92" t="n" s="8">
        <f>IF(false,"120921506", "120921506")</f>
      </c>
      <c r="D92" t="s" s="8">
        <v>193</v>
      </c>
      <c r="E92" t="n" s="8">
        <v>1.0</v>
      </c>
      <c r="F92" t="n" s="8">
        <v>911.0</v>
      </c>
      <c r="G92" t="s" s="8">
        <v>53</v>
      </c>
      <c r="H92" t="s" s="8">
        <v>54</v>
      </c>
      <c r="I92" t="s" s="8">
        <v>194</v>
      </c>
    </row>
    <row r="93" ht="16.0" customHeight="true">
      <c r="A93" t="n" s="7">
        <v>4.1395311E7</v>
      </c>
      <c r="B93" t="s" s="8">
        <v>73</v>
      </c>
      <c r="C93" t="n" s="8">
        <f>IF(false,"005-1513", "005-1513")</f>
      </c>
      <c r="D93" t="s" s="8">
        <v>195</v>
      </c>
      <c r="E93" t="n" s="8">
        <v>1.0</v>
      </c>
      <c r="F93" t="n" s="8">
        <v>910.0</v>
      </c>
      <c r="G93" t="s" s="8">
        <v>53</v>
      </c>
      <c r="H93" t="s" s="8">
        <v>54</v>
      </c>
      <c r="I93" t="s" s="8">
        <v>194</v>
      </c>
    </row>
    <row r="94" ht="16.0" customHeight="true">
      <c r="A94" t="n" s="7">
        <v>4.1361159E7</v>
      </c>
      <c r="B94" t="s" s="8">
        <v>73</v>
      </c>
      <c r="C94" t="n" s="8">
        <f>IF(false,"120922353", "120922353")</f>
      </c>
      <c r="D94" t="s" s="8">
        <v>122</v>
      </c>
      <c r="E94" t="n" s="8">
        <v>1.0</v>
      </c>
      <c r="F94" t="n" s="8">
        <v>839.0</v>
      </c>
      <c r="G94" t="s" s="8">
        <v>53</v>
      </c>
      <c r="H94" t="s" s="8">
        <v>54</v>
      </c>
      <c r="I94" t="s" s="8">
        <v>196</v>
      </c>
    </row>
    <row r="95" ht="16.0" customHeight="true">
      <c r="A95" t="n" s="7">
        <v>4.126011E7</v>
      </c>
      <c r="B95" t="s" s="8">
        <v>91</v>
      </c>
      <c r="C95" t="n" s="8">
        <f>IF(false,"120922352", "120922352")</f>
      </c>
      <c r="D95" t="s" s="8">
        <v>83</v>
      </c>
      <c r="E95" t="n" s="8">
        <v>1.0</v>
      </c>
      <c r="F95" t="n" s="8">
        <v>839.0</v>
      </c>
      <c r="G95" t="s" s="8">
        <v>53</v>
      </c>
      <c r="H95" t="s" s="8">
        <v>54</v>
      </c>
      <c r="I95" t="s" s="8">
        <v>197</v>
      </c>
    </row>
    <row r="96" ht="16.0" customHeight="true">
      <c r="A96" t="n" s="7">
        <v>4.1137282E7</v>
      </c>
      <c r="B96" t="s" s="8">
        <v>136</v>
      </c>
      <c r="C96" t="n" s="8">
        <f>IF(false,"000-631", "000-631")</f>
      </c>
      <c r="D96" t="s" s="8">
        <v>59</v>
      </c>
      <c r="E96" t="n" s="8">
        <v>1.0</v>
      </c>
      <c r="F96" t="n" s="8">
        <v>505.0</v>
      </c>
      <c r="G96" t="s" s="8">
        <v>53</v>
      </c>
      <c r="H96" t="s" s="8">
        <v>54</v>
      </c>
      <c r="I96" t="s" s="8">
        <v>198</v>
      </c>
    </row>
    <row r="97" ht="16.0" customHeight="true">
      <c r="A97" t="n" s="7">
        <v>4.1230631E7</v>
      </c>
      <c r="B97" t="s" s="8">
        <v>91</v>
      </c>
      <c r="C97" t="n" s="8">
        <f>IF(false,"005-1224", "005-1224")</f>
      </c>
      <c r="D97" t="s" s="8">
        <v>199</v>
      </c>
      <c r="E97" t="n" s="8">
        <v>1.0</v>
      </c>
      <c r="F97" t="n" s="8">
        <v>631.0</v>
      </c>
      <c r="G97" t="s" s="8">
        <v>53</v>
      </c>
      <c r="H97" t="s" s="8">
        <v>54</v>
      </c>
      <c r="I97" t="s" s="8">
        <v>200</v>
      </c>
    </row>
    <row r="98" ht="16.0" customHeight="true">
      <c r="A98" t="n" s="7">
        <v>4.1180535E7</v>
      </c>
      <c r="B98" t="s" s="8">
        <v>91</v>
      </c>
      <c r="C98" t="n" s="8">
        <f>IF(false,"005-1039", "005-1039")</f>
      </c>
      <c r="D98" t="s" s="8">
        <v>74</v>
      </c>
      <c r="E98" t="n" s="8">
        <v>4.0</v>
      </c>
      <c r="F98" t="n" s="8">
        <v>5612.0</v>
      </c>
      <c r="G98" t="s" s="8">
        <v>53</v>
      </c>
      <c r="H98" t="s" s="8">
        <v>54</v>
      </c>
      <c r="I98" t="s" s="8">
        <v>201</v>
      </c>
    </row>
    <row r="99" ht="16.0" customHeight="true">
      <c r="A99" t="n" s="7">
        <v>4.1462564E7</v>
      </c>
      <c r="B99" t="s" s="8">
        <v>56</v>
      </c>
      <c r="C99" t="n" s="8">
        <f>IF(false,"005-1513", "005-1513")</f>
      </c>
      <c r="D99" t="s" s="8">
        <v>195</v>
      </c>
      <c r="E99" t="n" s="8">
        <v>2.0</v>
      </c>
      <c r="F99" t="n" s="8">
        <v>1958.0</v>
      </c>
      <c r="G99" t="s" s="8">
        <v>53</v>
      </c>
      <c r="H99" t="s" s="8">
        <v>54</v>
      </c>
      <c r="I99" t="s" s="8">
        <v>202</v>
      </c>
    </row>
    <row r="100" ht="16.0" customHeight="true">
      <c r="A100" t="n" s="7">
        <v>4.1462564E7</v>
      </c>
      <c r="B100" t="s" s="8">
        <v>56</v>
      </c>
      <c r="C100" t="n" s="8">
        <f>IF(false,"005-1515", "005-1515")</f>
      </c>
      <c r="D100" t="s" s="8">
        <v>61</v>
      </c>
      <c r="E100" t="n" s="8">
        <v>1.0</v>
      </c>
      <c r="F100" t="n" s="8">
        <v>953.0</v>
      </c>
      <c r="G100" t="s" s="8">
        <v>53</v>
      </c>
      <c r="H100" t="s" s="8">
        <v>54</v>
      </c>
      <c r="I100" t="s" s="8">
        <v>202</v>
      </c>
    </row>
    <row r="101" ht="16.0" customHeight="true">
      <c r="A101" t="n" s="7">
        <v>4.1462564E7</v>
      </c>
      <c r="B101" t="s" s="8">
        <v>56</v>
      </c>
      <c r="C101" t="n" s="8">
        <f>IF(false,"120921544", "120921544")</f>
      </c>
      <c r="D101" t="s" s="8">
        <v>158</v>
      </c>
      <c r="E101" t="n" s="8">
        <v>1.0</v>
      </c>
      <c r="F101" t="n" s="8">
        <v>839.0</v>
      </c>
      <c r="G101" t="s" s="8">
        <v>53</v>
      </c>
      <c r="H101" t="s" s="8">
        <v>54</v>
      </c>
      <c r="I101" t="s" s="8">
        <v>202</v>
      </c>
    </row>
    <row r="102" ht="16.0" customHeight="true">
      <c r="A102" t="n" s="7">
        <v>4.102545E7</v>
      </c>
      <c r="B102" t="s" s="8">
        <v>167</v>
      </c>
      <c r="C102" t="n" s="8">
        <f>IF(false,"005-1218", "005-1218")</f>
      </c>
      <c r="D102" t="s" s="8">
        <v>203</v>
      </c>
      <c r="E102" t="n" s="8">
        <v>1.0</v>
      </c>
      <c r="F102" t="n" s="8">
        <v>878.0</v>
      </c>
      <c r="G102" t="s" s="8">
        <v>53</v>
      </c>
      <c r="H102" t="s" s="8">
        <v>54</v>
      </c>
      <c r="I102" t="s" s="8">
        <v>204</v>
      </c>
    </row>
    <row r="103" ht="16.0" customHeight="true">
      <c r="A103" t="n" s="7">
        <v>4.1532597E7</v>
      </c>
      <c r="B103" t="s" s="8">
        <v>56</v>
      </c>
      <c r="C103" t="n" s="8">
        <f>IF(false,"120921853", "120921853")</f>
      </c>
      <c r="D103" t="s" s="8">
        <v>130</v>
      </c>
      <c r="E103" t="n" s="8">
        <v>1.0</v>
      </c>
      <c r="F103" t="n" s="8">
        <v>751.0</v>
      </c>
      <c r="G103" t="s" s="8">
        <v>53</v>
      </c>
      <c r="H103" t="s" s="8">
        <v>54</v>
      </c>
      <c r="I103" t="s" s="8">
        <v>205</v>
      </c>
    </row>
    <row r="104" ht="16.0" customHeight="true">
      <c r="A104" t="n" s="7">
        <v>4.1395834E7</v>
      </c>
      <c r="B104" t="s" s="8">
        <v>73</v>
      </c>
      <c r="C104" t="n" s="8">
        <f>IF(false,"003-316", "003-316")</f>
      </c>
      <c r="D104" t="s" s="8">
        <v>206</v>
      </c>
      <c r="E104" t="n" s="8">
        <v>1.0</v>
      </c>
      <c r="F104" t="n" s="8">
        <v>1499.0</v>
      </c>
      <c r="G104" t="s" s="8">
        <v>53</v>
      </c>
      <c r="H104" t="s" s="8">
        <v>54</v>
      </c>
      <c r="I104" t="s" s="8">
        <v>207</v>
      </c>
    </row>
    <row r="105" ht="16.0" customHeight="true">
      <c r="A105" t="n" s="7">
        <v>4.1524073E7</v>
      </c>
      <c r="B105" t="s" s="8">
        <v>56</v>
      </c>
      <c r="C105" t="n" s="8">
        <f>IF(false,"005-1080", "005-1080")</f>
      </c>
      <c r="D105" t="s" s="8">
        <v>126</v>
      </c>
      <c r="E105" t="n" s="8">
        <v>1.0</v>
      </c>
      <c r="F105" t="n" s="8">
        <v>939.0</v>
      </c>
      <c r="G105" t="s" s="8">
        <v>53</v>
      </c>
      <c r="H105" t="s" s="8">
        <v>54</v>
      </c>
      <c r="I105" t="s" s="8">
        <v>208</v>
      </c>
    </row>
    <row r="106" ht="16.0" customHeight="true">
      <c r="A106" t="n" s="7">
        <v>4.0696317E7</v>
      </c>
      <c r="B106" t="s" s="8">
        <v>155</v>
      </c>
      <c r="C106" t="n" s="8">
        <f>IF(false,"005-1038", "005-1038")</f>
      </c>
      <c r="D106" t="s" s="8">
        <v>209</v>
      </c>
      <c r="E106" t="n" s="8">
        <v>2.0</v>
      </c>
      <c r="F106" t="n" s="8">
        <v>3052.0</v>
      </c>
      <c r="G106" t="s" s="8">
        <v>53</v>
      </c>
      <c r="H106" t="s" s="8">
        <v>54</v>
      </c>
      <c r="I106" t="s" s="8">
        <v>210</v>
      </c>
    </row>
    <row r="107" ht="16.0" customHeight="true">
      <c r="A107" t="n" s="7">
        <v>4.1413633E7</v>
      </c>
      <c r="B107" t="s" s="8">
        <v>56</v>
      </c>
      <c r="C107" t="n" s="8">
        <f>IF(false,"005-1503", "005-1503")</f>
      </c>
      <c r="D107" t="s" s="8">
        <v>211</v>
      </c>
      <c r="E107" t="n" s="8">
        <v>1.0</v>
      </c>
      <c r="F107" t="n" s="8">
        <v>423.0</v>
      </c>
      <c r="G107" t="s" s="8">
        <v>53</v>
      </c>
      <c r="H107" t="s" s="8">
        <v>54</v>
      </c>
      <c r="I107" t="s" s="8">
        <v>212</v>
      </c>
    </row>
    <row r="108" ht="16.0" customHeight="true">
      <c r="A108" t="n" s="7">
        <v>4.1505833E7</v>
      </c>
      <c r="B108" t="s" s="8">
        <v>56</v>
      </c>
      <c r="C108" t="n" s="8">
        <f>IF(false,"003-321", "003-321")</f>
      </c>
      <c r="D108" t="s" s="8">
        <v>213</v>
      </c>
      <c r="E108" t="n" s="8">
        <v>1.0</v>
      </c>
      <c r="F108" t="n" s="8">
        <v>1579.0</v>
      </c>
      <c r="G108" t="s" s="8">
        <v>53</v>
      </c>
      <c r="H108" t="s" s="8">
        <v>54</v>
      </c>
      <c r="I108" t="s" s="8">
        <v>214</v>
      </c>
    </row>
    <row r="109" ht="16.0" customHeight="true">
      <c r="A109" t="n" s="7">
        <v>4.1182563E7</v>
      </c>
      <c r="B109" t="s" s="8">
        <v>91</v>
      </c>
      <c r="C109" t="n" s="8">
        <f>IF(false,"005-1520", "005-1520")</f>
      </c>
      <c r="D109" t="s" s="8">
        <v>215</v>
      </c>
      <c r="E109" t="n" s="8">
        <v>1.0</v>
      </c>
      <c r="F109" t="n" s="8">
        <v>1399.0</v>
      </c>
      <c r="G109" t="s" s="8">
        <v>53</v>
      </c>
      <c r="H109" t="s" s="8">
        <v>54</v>
      </c>
      <c r="I109" t="s" s="8">
        <v>216</v>
      </c>
    </row>
    <row r="110" ht="16.0" customHeight="true">
      <c r="A110" t="n" s="7">
        <v>4.1261623E7</v>
      </c>
      <c r="B110" t="s" s="8">
        <v>91</v>
      </c>
      <c r="C110" t="n" s="8">
        <f>IF(false,"120921939", "120921939")</f>
      </c>
      <c r="D110" t="s" s="8">
        <v>117</v>
      </c>
      <c r="E110" t="n" s="8">
        <v>2.0</v>
      </c>
      <c r="F110" t="n" s="8">
        <v>1686.0</v>
      </c>
      <c r="G110" t="s" s="8">
        <v>53</v>
      </c>
      <c r="H110" t="s" s="8">
        <v>54</v>
      </c>
      <c r="I110" t="s" s="8">
        <v>217</v>
      </c>
    </row>
    <row r="111" ht="16.0" customHeight="true">
      <c r="A111" t="n" s="7">
        <v>4.1538423E7</v>
      </c>
      <c r="B111" t="s" s="8">
        <v>51</v>
      </c>
      <c r="C111" t="n" s="8">
        <f>IF(false,"120921544", "120921544")</f>
      </c>
      <c r="D111" t="s" s="8">
        <v>158</v>
      </c>
      <c r="E111" t="n" s="8">
        <v>3.0</v>
      </c>
      <c r="F111" t="n" s="8">
        <v>2013.0</v>
      </c>
      <c r="G111" t="s" s="8">
        <v>53</v>
      </c>
      <c r="H111" t="s" s="8">
        <v>50</v>
      </c>
      <c r="I111" t="s" s="8">
        <v>218</v>
      </c>
    </row>
    <row r="112" ht="16.0" customHeight="true">
      <c r="A112" t="n" s="7">
        <v>4.1653437E7</v>
      </c>
      <c r="B112" t="s" s="8">
        <v>51</v>
      </c>
      <c r="C112" t="n" s="8">
        <f>IF(false,"120921995", "120921995")</f>
      </c>
      <c r="D112" t="s" s="8">
        <v>219</v>
      </c>
      <c r="E112" t="n" s="8">
        <v>1.0</v>
      </c>
      <c r="F112" t="n" s="8">
        <v>706.0</v>
      </c>
      <c r="G112" t="s" s="8">
        <v>53</v>
      </c>
      <c r="H112" t="s" s="8">
        <v>50</v>
      </c>
      <c r="I112" t="s" s="8">
        <v>220</v>
      </c>
    </row>
    <row r="113" ht="16.0" customHeight="true">
      <c r="A113" t="n" s="7">
        <v>4.1653437E7</v>
      </c>
      <c r="B113" t="s" s="8">
        <v>51</v>
      </c>
      <c r="C113" t="n" s="8">
        <f>IF(false,"005-1513", "005-1513")</f>
      </c>
      <c r="D113" t="s" s="8">
        <v>195</v>
      </c>
      <c r="E113" t="n" s="8">
        <v>1.0</v>
      </c>
      <c r="F113" t="n" s="8">
        <v>559.0</v>
      </c>
      <c r="G113" t="s" s="8">
        <v>53</v>
      </c>
      <c r="H113" t="s" s="8">
        <v>50</v>
      </c>
      <c r="I113" t="s" s="8">
        <v>220</v>
      </c>
    </row>
    <row r="114" ht="16.0" customHeight="true">
      <c r="A114" t="n" s="7">
        <v>4.131549E7</v>
      </c>
      <c r="B114" t="s" s="8">
        <v>73</v>
      </c>
      <c r="C114" t="n" s="8">
        <f>IF(false,"005-1515", "005-1515")</f>
      </c>
      <c r="D114" t="s" s="8">
        <v>61</v>
      </c>
      <c r="E114" t="n" s="8">
        <v>1.0</v>
      </c>
      <c r="F114" t="n" s="8">
        <v>939.0</v>
      </c>
      <c r="G114" t="s" s="8">
        <v>53</v>
      </c>
      <c r="H114" t="s" s="8">
        <v>50</v>
      </c>
      <c r="I114" t="s" s="8">
        <v>221</v>
      </c>
    </row>
    <row r="115" ht="16.0" customHeight="true">
      <c r="A115" t="n" s="7">
        <v>4.1655727E7</v>
      </c>
      <c r="B115" t="s" s="8">
        <v>54</v>
      </c>
      <c r="C115" t="n" s="8">
        <f>IF(false,"005-1250", "005-1250")</f>
      </c>
      <c r="D115" t="s" s="8">
        <v>89</v>
      </c>
      <c r="E115" t="n" s="8">
        <v>1.0</v>
      </c>
      <c r="F115" t="n" s="8">
        <v>930.0</v>
      </c>
      <c r="G115" t="s" s="8">
        <v>53</v>
      </c>
      <c r="H115" t="s" s="8">
        <v>50</v>
      </c>
      <c r="I115" t="s" s="8">
        <v>222</v>
      </c>
    </row>
    <row r="116" ht="16.0" customHeight="true">
      <c r="A116" t="n" s="7">
        <v>4.1719994E7</v>
      </c>
      <c r="B116" t="s" s="8">
        <v>54</v>
      </c>
      <c r="C116" t="n" s="8">
        <f>IF(false,"120921871", "120921871")</f>
      </c>
      <c r="D116" t="s" s="8">
        <v>223</v>
      </c>
      <c r="E116" t="n" s="8">
        <v>1.0</v>
      </c>
      <c r="F116" t="n" s="8">
        <v>109.0</v>
      </c>
      <c r="G116" t="s" s="8">
        <v>53</v>
      </c>
      <c r="H116" t="s" s="8">
        <v>50</v>
      </c>
      <c r="I116" t="s" s="8">
        <v>224</v>
      </c>
    </row>
    <row r="117" ht="16.0" customHeight="true">
      <c r="A117" t="n" s="7">
        <v>4.1726867E7</v>
      </c>
      <c r="B117" t="s" s="8">
        <v>54</v>
      </c>
      <c r="C117" t="n" s="8">
        <f>IF(false,"005-1593", "005-1593")</f>
      </c>
      <c r="D117" t="s" s="8">
        <v>225</v>
      </c>
      <c r="E117" t="n" s="8">
        <v>1.0</v>
      </c>
      <c r="F117" t="n" s="8">
        <v>230.0</v>
      </c>
      <c r="G117" t="s" s="8">
        <v>53</v>
      </c>
      <c r="H117" t="s" s="8">
        <v>50</v>
      </c>
      <c r="I117" t="s" s="8">
        <v>226</v>
      </c>
    </row>
    <row r="118" ht="16.0" customHeight="true">
      <c r="A118" t="n" s="7">
        <v>4.1688547E7</v>
      </c>
      <c r="B118" t="s" s="8">
        <v>54</v>
      </c>
      <c r="C118" t="n" s="8">
        <f>IF(false,"120922526", "120922526")</f>
      </c>
      <c r="D118" t="s" s="8">
        <v>227</v>
      </c>
      <c r="E118" t="n" s="8">
        <v>1.0</v>
      </c>
      <c r="F118" t="n" s="8">
        <v>835.0</v>
      </c>
      <c r="G118" t="s" s="8">
        <v>53</v>
      </c>
      <c r="H118" t="s" s="8">
        <v>50</v>
      </c>
      <c r="I118" t="s" s="8">
        <v>228</v>
      </c>
    </row>
    <row r="119" ht="16.0" customHeight="true">
      <c r="A119" t="n" s="7">
        <v>4.1664553E7</v>
      </c>
      <c r="B119" t="s" s="8">
        <v>54</v>
      </c>
      <c r="C119" t="n" s="8">
        <f>IF(false,"120921844", "120921844")</f>
      </c>
      <c r="D119" t="s" s="8">
        <v>229</v>
      </c>
      <c r="E119" t="n" s="8">
        <v>1.0</v>
      </c>
      <c r="F119" t="n" s="8">
        <v>464.0</v>
      </c>
      <c r="G119" t="s" s="8">
        <v>53</v>
      </c>
      <c r="H119" t="s" s="8">
        <v>50</v>
      </c>
      <c r="I119" t="s" s="8">
        <v>230</v>
      </c>
    </row>
    <row r="120" ht="16.0" customHeight="true">
      <c r="A120" t="n" s="7">
        <v>4.1657158E7</v>
      </c>
      <c r="B120" t="s" s="8">
        <v>54</v>
      </c>
      <c r="C120" t="n" s="8">
        <f>IF(false,"005-1557", "005-1557")</f>
      </c>
      <c r="D120" t="s" s="8">
        <v>174</v>
      </c>
      <c r="E120" t="n" s="8">
        <v>1.0</v>
      </c>
      <c r="F120" t="n" s="8">
        <v>724.0</v>
      </c>
      <c r="G120" t="s" s="8">
        <v>53</v>
      </c>
      <c r="H120" t="s" s="8">
        <v>50</v>
      </c>
      <c r="I120" t="s" s="8">
        <v>231</v>
      </c>
    </row>
    <row r="121" ht="16.0" customHeight="true">
      <c r="A121" t="n" s="7">
        <v>4.1653461E7</v>
      </c>
      <c r="B121" t="s" s="8">
        <v>51</v>
      </c>
      <c r="C121" t="n" s="8">
        <f>IF(false,"120922351", "120922351")</f>
      </c>
      <c r="D121" t="s" s="8">
        <v>232</v>
      </c>
      <c r="E121" t="n" s="8">
        <v>1.0</v>
      </c>
      <c r="F121" t="n" s="8">
        <v>566.0</v>
      </c>
      <c r="G121" t="s" s="8">
        <v>53</v>
      </c>
      <c r="H121" t="s" s="8">
        <v>50</v>
      </c>
      <c r="I121" t="s" s="8">
        <v>233</v>
      </c>
    </row>
    <row r="122" ht="16.0" customHeight="true">
      <c r="A122" t="n" s="7">
        <v>4.1647975E7</v>
      </c>
      <c r="B122" t="s" s="8">
        <v>51</v>
      </c>
      <c r="C122" t="n" s="8">
        <f>IF(false,"120922351", "120922351")</f>
      </c>
      <c r="D122" t="s" s="8">
        <v>232</v>
      </c>
      <c r="E122" t="n" s="8">
        <v>2.0</v>
      </c>
      <c r="F122" t="n" s="8">
        <v>1290.0</v>
      </c>
      <c r="G122" t="s" s="8">
        <v>53</v>
      </c>
      <c r="H122" t="s" s="8">
        <v>50</v>
      </c>
      <c r="I122" t="s" s="8">
        <v>234</v>
      </c>
    </row>
    <row r="123" ht="16.0" customHeight="true">
      <c r="A123" t="n" s="7">
        <v>4.1648943E7</v>
      </c>
      <c r="B123" t="s" s="8">
        <v>51</v>
      </c>
      <c r="C123" t="n" s="8">
        <f>IF(false,"120922390", "120922390")</f>
      </c>
      <c r="D123" t="s" s="8">
        <v>161</v>
      </c>
      <c r="E123" t="n" s="8">
        <v>1.0</v>
      </c>
      <c r="F123" t="n" s="8">
        <v>380.0</v>
      </c>
      <c r="G123" t="s" s="8">
        <v>53</v>
      </c>
      <c r="H123" t="s" s="8">
        <v>50</v>
      </c>
      <c r="I123" t="s" s="8">
        <v>235</v>
      </c>
    </row>
    <row r="124" ht="16.0" customHeight="true">
      <c r="A124" t="n" s="7">
        <v>4.1638309E7</v>
      </c>
      <c r="B124" t="s" s="8">
        <v>51</v>
      </c>
      <c r="C124" t="n" s="8">
        <f>IF(false,"005-1216", "005-1216")</f>
      </c>
      <c r="D124" t="s" s="8">
        <v>236</v>
      </c>
      <c r="E124" t="n" s="8">
        <v>1.0</v>
      </c>
      <c r="F124" t="n" s="8">
        <v>747.0</v>
      </c>
      <c r="G124" t="s" s="8">
        <v>53</v>
      </c>
      <c r="H124" t="s" s="8">
        <v>50</v>
      </c>
      <c r="I124" t="s" s="8">
        <v>237</v>
      </c>
    </row>
    <row r="125" ht="16.0" customHeight="true">
      <c r="A125" t="n" s="7">
        <v>4.1638309E7</v>
      </c>
      <c r="B125" t="s" s="8">
        <v>51</v>
      </c>
      <c r="C125" t="n" s="8">
        <f>IF(false,"005-1219", "005-1219")</f>
      </c>
      <c r="D125" t="s" s="8">
        <v>238</v>
      </c>
      <c r="E125" t="n" s="8">
        <v>1.0</v>
      </c>
      <c r="F125" t="n" s="8">
        <v>563.0</v>
      </c>
      <c r="G125" t="s" s="8">
        <v>53</v>
      </c>
      <c r="H125" t="s" s="8">
        <v>50</v>
      </c>
      <c r="I125" t="s" s="8">
        <v>237</v>
      </c>
    </row>
    <row r="126" ht="16.0" customHeight="true">
      <c r="A126" t="n" s="7">
        <v>4.1717537E7</v>
      </c>
      <c r="B126" t="s" s="8">
        <v>54</v>
      </c>
      <c r="C126" t="n" s="8">
        <f>IF(false,"120922351", "120922351")</f>
      </c>
      <c r="D126" t="s" s="8">
        <v>232</v>
      </c>
      <c r="E126" t="n" s="8">
        <v>1.0</v>
      </c>
      <c r="F126" t="n" s="8">
        <v>669.0</v>
      </c>
      <c r="G126" t="s" s="8">
        <v>53</v>
      </c>
      <c r="H126" t="s" s="8">
        <v>50</v>
      </c>
      <c r="I126" t="s" s="8">
        <v>239</v>
      </c>
    </row>
    <row r="127" ht="16.0" customHeight="true">
      <c r="A127" t="n" s="7">
        <v>4.1700997E7</v>
      </c>
      <c r="B127" t="s" s="8">
        <v>54</v>
      </c>
      <c r="C127" t="n" s="8">
        <f>IF(false,"120921999", "120921999")</f>
      </c>
      <c r="D127" t="s" s="8">
        <v>240</v>
      </c>
      <c r="E127" t="n" s="8">
        <v>1.0</v>
      </c>
      <c r="F127" t="n" s="8">
        <v>306.0</v>
      </c>
      <c r="G127" t="s" s="8">
        <v>53</v>
      </c>
      <c r="H127" t="s" s="8">
        <v>50</v>
      </c>
      <c r="I127" t="s" s="8">
        <v>241</v>
      </c>
    </row>
    <row r="128" ht="16.0" customHeight="true">
      <c r="A128" t="n" s="7">
        <v>4.1618585E7</v>
      </c>
      <c r="B128" t="s" s="8">
        <v>51</v>
      </c>
      <c r="C128" t="n" s="8">
        <f>IF(false,"005-1521", "005-1521")</f>
      </c>
      <c r="D128" t="s" s="8">
        <v>242</v>
      </c>
      <c r="E128" t="n" s="8">
        <v>1.0</v>
      </c>
      <c r="F128" t="n" s="8">
        <v>795.0</v>
      </c>
      <c r="G128" t="s" s="8">
        <v>53</v>
      </c>
      <c r="H128" t="s" s="8">
        <v>50</v>
      </c>
      <c r="I128" t="s" s="8">
        <v>243</v>
      </c>
    </row>
    <row r="129" ht="16.0" customHeight="true">
      <c r="A129" t="n" s="7">
        <v>4.1658776E7</v>
      </c>
      <c r="B129" t="s" s="8">
        <v>54</v>
      </c>
      <c r="C129" t="n" s="8">
        <f>IF(false,"005-1357", "005-1357")</f>
      </c>
      <c r="D129" t="s" s="8">
        <v>244</v>
      </c>
      <c r="E129" t="n" s="8">
        <v>1.0</v>
      </c>
      <c r="F129" t="n" s="8">
        <v>999.0</v>
      </c>
      <c r="G129" t="s" s="8">
        <v>53</v>
      </c>
      <c r="H129" t="s" s="8">
        <v>50</v>
      </c>
      <c r="I129" t="s" s="8">
        <v>245</v>
      </c>
    </row>
    <row r="130" ht="16.0" customHeight="true">
      <c r="A130" t="n" s="7">
        <v>4.1652043E7</v>
      </c>
      <c r="B130" t="s" s="8">
        <v>51</v>
      </c>
      <c r="C130" t="n" s="8">
        <f>IF(false,"120922005", "120922005")</f>
      </c>
      <c r="D130" t="s" s="8">
        <v>246</v>
      </c>
      <c r="E130" t="n" s="8">
        <v>1.0</v>
      </c>
      <c r="F130" t="n" s="8">
        <v>1359.0</v>
      </c>
      <c r="G130" t="s" s="8">
        <v>53</v>
      </c>
      <c r="H130" t="s" s="8">
        <v>50</v>
      </c>
      <c r="I130" t="s" s="8">
        <v>247</v>
      </c>
    </row>
    <row r="131" ht="16.0" customHeight="true">
      <c r="A131" t="n" s="7">
        <v>4.1670851E7</v>
      </c>
      <c r="B131" t="s" s="8">
        <v>54</v>
      </c>
      <c r="C131" t="n" s="8">
        <f>IF(false,"120921370", "120921370")</f>
      </c>
      <c r="D131" t="s" s="8">
        <v>147</v>
      </c>
      <c r="E131" t="n" s="8">
        <v>1.0</v>
      </c>
      <c r="F131" t="n" s="8">
        <v>1694.0</v>
      </c>
      <c r="G131" t="s" s="8">
        <v>53</v>
      </c>
      <c r="H131" t="s" s="8">
        <v>50</v>
      </c>
      <c r="I131" t="s" s="8">
        <v>248</v>
      </c>
    </row>
    <row r="132" ht="16.0" customHeight="true">
      <c r="A132" t="n" s="7">
        <v>4.1646814E7</v>
      </c>
      <c r="B132" t="s" s="8">
        <v>51</v>
      </c>
      <c r="C132" t="n" s="8">
        <f>IF(false,"005-1516", "005-1516")</f>
      </c>
      <c r="D132" t="s" s="8">
        <v>144</v>
      </c>
      <c r="E132" t="n" s="8">
        <v>1.0</v>
      </c>
      <c r="F132" t="n" s="8">
        <v>531.0</v>
      </c>
      <c r="G132" t="s" s="8">
        <v>53</v>
      </c>
      <c r="H132" t="s" s="8">
        <v>50</v>
      </c>
      <c r="I132" t="s" s="8">
        <v>249</v>
      </c>
    </row>
    <row r="133" ht="16.0" customHeight="true">
      <c r="A133" t="n" s="7">
        <v>4.1646152E7</v>
      </c>
      <c r="B133" t="s" s="8">
        <v>51</v>
      </c>
      <c r="C133" t="n" s="8">
        <f>IF(false,"120922480", "120922480")</f>
      </c>
      <c r="D133" t="s" s="8">
        <v>250</v>
      </c>
      <c r="E133" t="n" s="8">
        <v>1.0</v>
      </c>
      <c r="F133" t="n" s="8">
        <v>230.0</v>
      </c>
      <c r="G133" t="s" s="8">
        <v>53</v>
      </c>
      <c r="H133" t="s" s="8">
        <v>50</v>
      </c>
      <c r="I133" t="s" s="8">
        <v>251</v>
      </c>
    </row>
    <row r="134" ht="16.0" customHeight="true">
      <c r="A134" t="n" s="7">
        <v>4.1720205E7</v>
      </c>
      <c r="B134" t="s" s="8">
        <v>54</v>
      </c>
      <c r="C134" t="n" s="8">
        <f>IF(false,"005-1514", "005-1514")</f>
      </c>
      <c r="D134" t="s" s="8">
        <v>252</v>
      </c>
      <c r="E134" t="n" s="8">
        <v>3.0</v>
      </c>
      <c r="F134" t="n" s="8">
        <v>2289.0</v>
      </c>
      <c r="G134" t="s" s="8">
        <v>53</v>
      </c>
      <c r="H134" t="s" s="8">
        <v>50</v>
      </c>
      <c r="I134" t="s" s="8">
        <v>253</v>
      </c>
    </row>
    <row r="135" ht="16.0" customHeight="true">
      <c r="A135" t="n" s="7">
        <v>4.1672926E7</v>
      </c>
      <c r="B135" t="s" s="8">
        <v>54</v>
      </c>
      <c r="C135" t="n" s="8">
        <f>IF(false,"120921903", "120921903")</f>
      </c>
      <c r="D135" t="s" s="8">
        <v>254</v>
      </c>
      <c r="E135" t="n" s="8">
        <v>1.0</v>
      </c>
      <c r="F135" t="n" s="8">
        <v>252.0</v>
      </c>
      <c r="G135" t="s" s="8">
        <v>53</v>
      </c>
      <c r="H135" t="s" s="8">
        <v>50</v>
      </c>
      <c r="I135" t="s" s="8">
        <v>255</v>
      </c>
    </row>
    <row r="136" ht="16.0" customHeight="true">
      <c r="A136" t="n" s="7">
        <v>4.1670245E7</v>
      </c>
      <c r="B136" t="s" s="8">
        <v>54</v>
      </c>
      <c r="C136" t="n" s="8">
        <f>IF(false,"005-1516", "005-1516")</f>
      </c>
      <c r="D136" t="s" s="8">
        <v>144</v>
      </c>
      <c r="E136" t="n" s="8">
        <v>1.0</v>
      </c>
      <c r="F136" t="n" s="8">
        <v>775.0</v>
      </c>
      <c r="G136" t="s" s="8">
        <v>53</v>
      </c>
      <c r="H136" t="s" s="8">
        <v>50</v>
      </c>
      <c r="I136" t="s" s="8">
        <v>256</v>
      </c>
    </row>
    <row r="137" ht="16.0" customHeight="true">
      <c r="A137" t="n" s="7">
        <v>4.1658028E7</v>
      </c>
      <c r="B137" t="s" s="8">
        <v>54</v>
      </c>
      <c r="C137" t="n" s="8">
        <f>IF(false,"000-631", "000-631")</f>
      </c>
      <c r="D137" t="s" s="8">
        <v>59</v>
      </c>
      <c r="E137" t="n" s="8">
        <v>2.0</v>
      </c>
      <c r="F137" t="n" s="8">
        <v>808.0</v>
      </c>
      <c r="G137" t="s" s="8">
        <v>53</v>
      </c>
      <c r="H137" t="s" s="8">
        <v>50</v>
      </c>
      <c r="I137" t="s" s="8">
        <v>257</v>
      </c>
    </row>
    <row r="138" ht="16.0" customHeight="true">
      <c r="A138" t="n" s="7">
        <v>4.1658028E7</v>
      </c>
      <c r="B138" t="s" s="8">
        <v>54</v>
      </c>
      <c r="C138" t="n" s="8">
        <f>IF(false,"005-1521", "005-1521")</f>
      </c>
      <c r="D138" t="s" s="8">
        <v>242</v>
      </c>
      <c r="E138" t="n" s="8">
        <v>1.0</v>
      </c>
      <c r="F138" t="n" s="8">
        <v>635.0</v>
      </c>
      <c r="G138" t="s" s="8">
        <v>53</v>
      </c>
      <c r="H138" t="s" s="8">
        <v>50</v>
      </c>
      <c r="I138" t="s" s="8">
        <v>257</v>
      </c>
    </row>
    <row r="139" ht="16.0" customHeight="true">
      <c r="A139" t="n" s="7">
        <v>4.1646641E7</v>
      </c>
      <c r="B139" t="s" s="8">
        <v>51</v>
      </c>
      <c r="C139" t="n" s="8">
        <f>IF(false,"000-631", "000-631")</f>
      </c>
      <c r="D139" t="s" s="8">
        <v>59</v>
      </c>
      <c r="E139" t="n" s="8">
        <v>2.0</v>
      </c>
      <c r="F139" t="n" s="8">
        <v>1.0</v>
      </c>
      <c r="G139" t="s" s="8">
        <v>53</v>
      </c>
      <c r="H139" t="s" s="8">
        <v>50</v>
      </c>
      <c r="I139" t="s" s="8">
        <v>258</v>
      </c>
    </row>
    <row r="140" ht="16.0" customHeight="true">
      <c r="A140" t="n" s="7">
        <v>4.1630309E7</v>
      </c>
      <c r="B140" t="s" s="8">
        <v>51</v>
      </c>
      <c r="C140" t="n" s="8">
        <f>IF(false,"120921743", "120921743")</f>
      </c>
      <c r="D140" t="s" s="8">
        <v>259</v>
      </c>
      <c r="E140" t="n" s="8">
        <v>1.0</v>
      </c>
      <c r="F140" t="n" s="8">
        <v>604.0</v>
      </c>
      <c r="G140" t="s" s="8">
        <v>53</v>
      </c>
      <c r="H140" t="s" s="8">
        <v>50</v>
      </c>
      <c r="I140" t="s" s="8">
        <v>260</v>
      </c>
    </row>
    <row r="141" ht="16.0" customHeight="true">
      <c r="A141" t="n" s="7">
        <v>4.1715222E7</v>
      </c>
      <c r="B141" t="s" s="8">
        <v>54</v>
      </c>
      <c r="C141" t="n" s="8">
        <f>IF(false,"120921934", "120921934")</f>
      </c>
      <c r="D141" t="s" s="8">
        <v>261</v>
      </c>
      <c r="E141" t="n" s="8">
        <v>1.0</v>
      </c>
      <c r="F141" t="n" s="8">
        <v>449.0</v>
      </c>
      <c r="G141" t="s" s="8">
        <v>53</v>
      </c>
      <c r="H141" t="s" s="8">
        <v>50</v>
      </c>
      <c r="I141" t="s" s="8">
        <v>262</v>
      </c>
    </row>
    <row r="142" ht="16.0" customHeight="true">
      <c r="A142" t="n" s="7">
        <v>4.1623794E7</v>
      </c>
      <c r="B142" t="s" s="8">
        <v>51</v>
      </c>
      <c r="C142" t="n" s="8">
        <f>IF(false,"120921718", "120921718")</f>
      </c>
      <c r="D142" t="s" s="8">
        <v>172</v>
      </c>
      <c r="E142" t="n" s="8">
        <v>1.0</v>
      </c>
      <c r="F142" t="n" s="8">
        <v>883.0</v>
      </c>
      <c r="G142" t="s" s="8">
        <v>53</v>
      </c>
      <c r="H142" t="s" s="8">
        <v>50</v>
      </c>
      <c r="I142" t="s" s="8">
        <v>263</v>
      </c>
    </row>
    <row r="143" ht="16.0" customHeight="true">
      <c r="A143" t="n" s="7">
        <v>4.1670578E7</v>
      </c>
      <c r="B143" t="s" s="8">
        <v>54</v>
      </c>
      <c r="C143" t="n" s="8">
        <f>IF(false,"005-1110", "005-1110")</f>
      </c>
      <c r="D143" t="s" s="8">
        <v>264</v>
      </c>
      <c r="E143" t="n" s="8">
        <v>2.0</v>
      </c>
      <c r="F143" t="n" s="8">
        <v>2718.0</v>
      </c>
      <c r="G143" t="s" s="8">
        <v>53</v>
      </c>
      <c r="H143" t="s" s="8">
        <v>50</v>
      </c>
      <c r="I143" t="s" s="8">
        <v>265</v>
      </c>
    </row>
    <row r="144" ht="16.0" customHeight="true">
      <c r="A144" t="n" s="7">
        <v>4.164518E7</v>
      </c>
      <c r="B144" t="s" s="8">
        <v>51</v>
      </c>
      <c r="C144" t="n" s="8">
        <f>IF(false,"120922390", "120922390")</f>
      </c>
      <c r="D144" t="s" s="8">
        <v>161</v>
      </c>
      <c r="E144" t="n" s="8">
        <v>1.0</v>
      </c>
      <c r="F144" t="n" s="8">
        <v>380.0</v>
      </c>
      <c r="G144" t="s" s="8">
        <v>53</v>
      </c>
      <c r="H144" t="s" s="8">
        <v>50</v>
      </c>
      <c r="I144" t="s" s="8">
        <v>266</v>
      </c>
    </row>
    <row r="145" ht="16.0" customHeight="true">
      <c r="A145" t="n" s="7">
        <v>4.1677398E7</v>
      </c>
      <c r="B145" t="s" s="8">
        <v>54</v>
      </c>
      <c r="C145" t="n" s="8">
        <f>IF(false,"005-1558", "005-1558")</f>
      </c>
      <c r="D145" t="s" s="8">
        <v>267</v>
      </c>
      <c r="E145" t="n" s="8">
        <v>1.0</v>
      </c>
      <c r="F145" t="n" s="8">
        <v>1.0</v>
      </c>
      <c r="G145" t="s" s="8">
        <v>53</v>
      </c>
      <c r="H145" t="s" s="8">
        <v>50</v>
      </c>
      <c r="I145" t="s" s="8">
        <v>268</v>
      </c>
    </row>
    <row r="146" ht="16.0" customHeight="true">
      <c r="A146" t="n" s="7">
        <v>4.1683265E7</v>
      </c>
      <c r="B146" t="s" s="8">
        <v>54</v>
      </c>
      <c r="C146" t="n" s="8">
        <f>IF(false,"01-003924", "01-003924")</f>
      </c>
      <c r="D146" t="s" s="8">
        <v>164</v>
      </c>
      <c r="E146" t="n" s="8">
        <v>1.0</v>
      </c>
      <c r="F146" t="n" s="8">
        <v>417.0</v>
      </c>
      <c r="G146" t="s" s="8">
        <v>53</v>
      </c>
      <c r="H146" t="s" s="8">
        <v>50</v>
      </c>
      <c r="I146" t="s" s="8">
        <v>269</v>
      </c>
    </row>
    <row r="147" ht="16.0" customHeight="true">
      <c r="A147" t="n" s="7">
        <v>4.1731845E7</v>
      </c>
      <c r="B147" t="s" s="8">
        <v>54</v>
      </c>
      <c r="C147" t="n" s="8">
        <f>IF(false,"120921995", "120921995")</f>
      </c>
      <c r="D147" t="s" s="8">
        <v>219</v>
      </c>
      <c r="E147" t="n" s="8">
        <v>1.0</v>
      </c>
      <c r="F147" t="n" s="8">
        <v>990.0</v>
      </c>
      <c r="G147" t="s" s="8">
        <v>53</v>
      </c>
      <c r="H147" t="s" s="8">
        <v>50</v>
      </c>
      <c r="I147" t="s" s="8">
        <v>270</v>
      </c>
    </row>
    <row r="148" ht="16.0" customHeight="true">
      <c r="A148" t="n" s="7">
        <v>4.1731845E7</v>
      </c>
      <c r="B148" t="s" s="8">
        <v>54</v>
      </c>
      <c r="C148" t="n" s="8">
        <f>IF(false,"120921544", "120921544")</f>
      </c>
      <c r="D148" t="s" s="8">
        <v>158</v>
      </c>
      <c r="E148" t="n" s="8">
        <v>1.0</v>
      </c>
      <c r="F148" t="n" s="8">
        <v>671.0</v>
      </c>
      <c r="G148" t="s" s="8">
        <v>53</v>
      </c>
      <c r="H148" t="s" s="8">
        <v>50</v>
      </c>
      <c r="I148" t="s" s="8">
        <v>270</v>
      </c>
    </row>
    <row r="149" ht="16.0" customHeight="true">
      <c r="A149" t="n" s="7">
        <v>4.1666801E7</v>
      </c>
      <c r="B149" t="s" s="8">
        <v>54</v>
      </c>
      <c r="C149" t="n" s="8">
        <f>IF(false,"01-003884", "01-003884")</f>
      </c>
      <c r="D149" t="s" s="8">
        <v>99</v>
      </c>
      <c r="E149" t="n" s="8">
        <v>3.0</v>
      </c>
      <c r="F149" t="n" s="8">
        <v>2376.0</v>
      </c>
      <c r="G149" t="s" s="8">
        <v>53</v>
      </c>
      <c r="H149" t="s" s="8">
        <v>50</v>
      </c>
      <c r="I149" t="s" s="8">
        <v>271</v>
      </c>
    </row>
    <row r="150" ht="16.0" customHeight="true">
      <c r="A150" t="n" s="7">
        <v>4.1628871E7</v>
      </c>
      <c r="B150" t="s" s="8">
        <v>51</v>
      </c>
      <c r="C150" t="n" s="8">
        <f>IF(false,"005-1512", "005-1512")</f>
      </c>
      <c r="D150" t="s" s="8">
        <v>272</v>
      </c>
      <c r="E150" t="n" s="8">
        <v>1.0</v>
      </c>
      <c r="F150" t="n" s="8">
        <v>1.0</v>
      </c>
      <c r="G150" t="s" s="8">
        <v>53</v>
      </c>
      <c r="H150" t="s" s="8">
        <v>50</v>
      </c>
      <c r="I150" t="s" s="8">
        <v>273</v>
      </c>
    </row>
    <row r="151" ht="16.0" customHeight="true">
      <c r="A151" t="n" s="7">
        <v>4.1628871E7</v>
      </c>
      <c r="B151" t="s" s="8">
        <v>51</v>
      </c>
      <c r="C151" t="n" s="8">
        <f>IF(false,"120921790", "120921790")</f>
      </c>
      <c r="D151" t="s" s="8">
        <v>274</v>
      </c>
      <c r="E151" t="n" s="8">
        <v>1.0</v>
      </c>
      <c r="F151" t="n" s="8">
        <v>1.0</v>
      </c>
      <c r="G151" t="s" s="8">
        <v>53</v>
      </c>
      <c r="H151" t="s" s="8">
        <v>50</v>
      </c>
      <c r="I151" t="s" s="8">
        <v>273</v>
      </c>
    </row>
    <row r="152" ht="16.0" customHeight="true">
      <c r="A152" t="n" s="7">
        <v>4.1620326E7</v>
      </c>
      <c r="B152" t="s" s="8">
        <v>51</v>
      </c>
      <c r="C152" t="n" s="8">
        <f>IF(false,"120921943", "120921943")</f>
      </c>
      <c r="D152" t="s" s="8">
        <v>275</v>
      </c>
      <c r="E152" t="n" s="8">
        <v>1.0</v>
      </c>
      <c r="F152" t="n" s="8">
        <v>1253.0</v>
      </c>
      <c r="G152" t="s" s="8">
        <v>53</v>
      </c>
      <c r="H152" t="s" s="8">
        <v>50</v>
      </c>
      <c r="I152" t="s" s="8">
        <v>276</v>
      </c>
    </row>
    <row r="153" ht="16.0" customHeight="true">
      <c r="A153" t="n" s="7">
        <v>4.1619815E7</v>
      </c>
      <c r="B153" t="s" s="8">
        <v>51</v>
      </c>
      <c r="C153" t="n" s="8">
        <f>IF(false,"120921439", "120921439")</f>
      </c>
      <c r="D153" t="s" s="8">
        <v>57</v>
      </c>
      <c r="E153" t="n" s="8">
        <v>1.0</v>
      </c>
      <c r="F153" t="n" s="8">
        <v>547.0</v>
      </c>
      <c r="G153" t="s" s="8">
        <v>53</v>
      </c>
      <c r="H153" t="s" s="8">
        <v>50</v>
      </c>
      <c r="I153" t="s" s="8">
        <v>277</v>
      </c>
    </row>
    <row r="154" ht="16.0" customHeight="true">
      <c r="A154" t="n" s="7">
        <v>4.1617517E7</v>
      </c>
      <c r="B154" t="s" s="8">
        <v>51</v>
      </c>
      <c r="C154" t="n" s="8">
        <f>IF(false,"002-100", "002-100")</f>
      </c>
      <c r="D154" t="s" s="8">
        <v>278</v>
      </c>
      <c r="E154" t="n" s="8">
        <v>1.0</v>
      </c>
      <c r="F154" t="n" s="8">
        <v>1399.0</v>
      </c>
      <c r="G154" t="s" s="8">
        <v>53</v>
      </c>
      <c r="H154" t="s" s="8">
        <v>50</v>
      </c>
      <c r="I154" t="s" s="8">
        <v>279</v>
      </c>
    </row>
    <row r="155" ht="16.0" customHeight="true">
      <c r="A155" t="n" s="7">
        <v>4.1662303E7</v>
      </c>
      <c r="B155" t="s" s="8">
        <v>54</v>
      </c>
      <c r="C155" t="n" s="8">
        <f>IF(false,"120921947", "120921947")</f>
      </c>
      <c r="D155" t="s" s="8">
        <v>66</v>
      </c>
      <c r="E155" t="n" s="8">
        <v>1.0</v>
      </c>
      <c r="F155" t="n" s="8">
        <v>599.0</v>
      </c>
      <c r="G155" t="s" s="8">
        <v>53</v>
      </c>
      <c r="H155" t="s" s="8">
        <v>50</v>
      </c>
      <c r="I155" t="s" s="8">
        <v>280</v>
      </c>
    </row>
    <row r="156" ht="16.0" customHeight="true">
      <c r="A156" t="n" s="7">
        <v>4.1684925E7</v>
      </c>
      <c r="B156" t="s" s="8">
        <v>54</v>
      </c>
      <c r="C156" t="n" s="8">
        <f>IF(false,"120922035", "120922035")</f>
      </c>
      <c r="D156" t="s" s="8">
        <v>52</v>
      </c>
      <c r="E156" t="n" s="8">
        <v>1.0</v>
      </c>
      <c r="F156" t="n" s="8">
        <v>841.0</v>
      </c>
      <c r="G156" t="s" s="8">
        <v>53</v>
      </c>
      <c r="H156" t="s" s="8">
        <v>50</v>
      </c>
      <c r="I156" t="s" s="8">
        <v>281</v>
      </c>
    </row>
    <row r="157" ht="16.0" customHeight="true">
      <c r="A157" t="n" s="7">
        <v>4.1609124E7</v>
      </c>
      <c r="B157" t="s" s="8">
        <v>51</v>
      </c>
      <c r="C157" t="n" s="8">
        <f>IF(false,"002-101", "002-101")</f>
      </c>
      <c r="D157" t="s" s="8">
        <v>282</v>
      </c>
      <c r="E157" t="n" s="8">
        <v>1.0</v>
      </c>
      <c r="F157" t="n" s="8">
        <v>473.0</v>
      </c>
      <c r="G157" t="s" s="8">
        <v>53</v>
      </c>
      <c r="H157" t="s" s="8">
        <v>50</v>
      </c>
      <c r="I157" t="s" s="8">
        <v>283</v>
      </c>
    </row>
    <row r="158" ht="16.0" customHeight="true">
      <c r="A158" t="n" s="7">
        <v>4.1607371E7</v>
      </c>
      <c r="B158" t="s" s="8">
        <v>51</v>
      </c>
      <c r="C158" t="n" s="8">
        <f>IF(false,"005-1250", "005-1250")</f>
      </c>
      <c r="D158" t="s" s="8">
        <v>89</v>
      </c>
      <c r="E158" t="n" s="8">
        <v>1.0</v>
      </c>
      <c r="F158" t="n" s="8">
        <v>1.0</v>
      </c>
      <c r="G158" t="s" s="8">
        <v>53</v>
      </c>
      <c r="H158" t="s" s="8">
        <v>50</v>
      </c>
      <c r="I158" t="s" s="8">
        <v>284</v>
      </c>
    </row>
    <row r="159" ht="16.0" customHeight="true">
      <c r="A159" t="n" s="7">
        <v>4.1743553E7</v>
      </c>
      <c r="B159" t="s" s="8">
        <v>54</v>
      </c>
      <c r="C159" t="n" s="8">
        <f>IF(false,"120922395", "120922395")</f>
      </c>
      <c r="D159" t="s" s="8">
        <v>285</v>
      </c>
      <c r="E159" t="n" s="8">
        <v>1.0</v>
      </c>
      <c r="F159" t="n" s="8">
        <v>375.0</v>
      </c>
      <c r="G159" t="s" s="8">
        <v>53</v>
      </c>
      <c r="H159" t="s" s="8">
        <v>50</v>
      </c>
      <c r="I159" t="s" s="8">
        <v>286</v>
      </c>
    </row>
    <row r="160" ht="16.0" customHeight="true">
      <c r="A160" t="n" s="7">
        <v>4.1606487E7</v>
      </c>
      <c r="B160" t="s" s="8">
        <v>51</v>
      </c>
      <c r="C160" t="n" s="8">
        <f>IF(false,"120921853", "120921853")</f>
      </c>
      <c r="D160" t="s" s="8">
        <v>130</v>
      </c>
      <c r="E160" t="n" s="8">
        <v>4.0</v>
      </c>
      <c r="F160" t="n" s="8">
        <v>2428.0</v>
      </c>
      <c r="G160" t="s" s="8">
        <v>53</v>
      </c>
      <c r="H160" t="s" s="8">
        <v>50</v>
      </c>
      <c r="I160" t="s" s="8">
        <v>287</v>
      </c>
    </row>
    <row r="161" ht="16.0" customHeight="true">
      <c r="A161" t="n" s="7">
        <v>4.1747373E7</v>
      </c>
      <c r="B161" t="s" s="8">
        <v>54</v>
      </c>
      <c r="C161" t="n" s="8">
        <f>IF(false,"005-1517", "005-1517")</f>
      </c>
      <c r="D161" t="s" s="8">
        <v>288</v>
      </c>
      <c r="E161" t="n" s="8">
        <v>3.0</v>
      </c>
      <c r="F161" t="n" s="8">
        <v>2289.0</v>
      </c>
      <c r="G161" t="s" s="8">
        <v>53</v>
      </c>
      <c r="H161" t="s" s="8">
        <v>50</v>
      </c>
      <c r="I161" t="s" s="8">
        <v>289</v>
      </c>
    </row>
    <row r="162" ht="16.0" customHeight="true">
      <c r="A162" t="n" s="7">
        <v>4.1618369E7</v>
      </c>
      <c r="B162" t="s" s="8">
        <v>51</v>
      </c>
      <c r="C162" t="n" s="8">
        <f>IF(false,"120921544", "120921544")</f>
      </c>
      <c r="D162" t="s" s="8">
        <v>158</v>
      </c>
      <c r="E162" t="n" s="8">
        <v>1.0</v>
      </c>
      <c r="F162" t="n" s="8">
        <v>839.0</v>
      </c>
      <c r="G162" t="s" s="8">
        <v>53</v>
      </c>
      <c r="H162" t="s" s="8">
        <v>50</v>
      </c>
      <c r="I162" t="s" s="8">
        <v>290</v>
      </c>
    </row>
    <row r="163" ht="16.0" customHeight="true">
      <c r="A163" t="n" s="7">
        <v>4.1595378E7</v>
      </c>
      <c r="B163" t="s" s="8">
        <v>51</v>
      </c>
      <c r="C163" t="n" s="8">
        <f>IF(false,"005-1512", "005-1512")</f>
      </c>
      <c r="D163" t="s" s="8">
        <v>272</v>
      </c>
      <c r="E163" t="n" s="8">
        <v>1.0</v>
      </c>
      <c r="F163" t="n" s="8">
        <v>979.0</v>
      </c>
      <c r="G163" t="s" s="8">
        <v>53</v>
      </c>
      <c r="H163" t="s" s="8">
        <v>50</v>
      </c>
      <c r="I163" t="s" s="8">
        <v>291</v>
      </c>
    </row>
    <row r="164" ht="16.0" customHeight="true">
      <c r="A164" t="n" s="7">
        <v>4.1591399E7</v>
      </c>
      <c r="B164" t="s" s="8">
        <v>51</v>
      </c>
      <c r="C164" t="n" s="8">
        <f>IF(false,"120921939", "120921939")</f>
      </c>
      <c r="D164" t="s" s="8">
        <v>117</v>
      </c>
      <c r="E164" t="n" s="8">
        <v>1.0</v>
      </c>
      <c r="F164" t="n" s="8">
        <v>264.0</v>
      </c>
      <c r="G164" t="s" s="8">
        <v>53</v>
      </c>
      <c r="H164" t="s" s="8">
        <v>50</v>
      </c>
      <c r="I164" t="s" s="8">
        <v>292</v>
      </c>
    </row>
    <row r="165" ht="16.0" customHeight="true">
      <c r="A165" t="n" s="7">
        <v>4.1675344E7</v>
      </c>
      <c r="B165" t="s" s="8">
        <v>54</v>
      </c>
      <c r="C165" t="n" s="8">
        <f>IF(false,"120922396", "120922396")</f>
      </c>
      <c r="D165" t="s" s="8">
        <v>293</v>
      </c>
      <c r="E165" t="n" s="8">
        <v>1.0</v>
      </c>
      <c r="F165" t="n" s="8">
        <v>375.0</v>
      </c>
      <c r="G165" t="s" s="8">
        <v>53</v>
      </c>
      <c r="H165" t="s" s="8">
        <v>50</v>
      </c>
      <c r="I165" t="s" s="8">
        <v>294</v>
      </c>
    </row>
    <row r="166" ht="16.0" customHeight="true"/>
    <row r="167" ht="16.0" customHeight="true">
      <c r="A167" t="s" s="1">
        <v>37</v>
      </c>
      <c r="B167" s="1"/>
      <c r="C167" s="1"/>
      <c r="D167" s="1"/>
      <c r="E167" s="1"/>
      <c r="F167" t="n" s="8">
        <v>174463.0</v>
      </c>
      <c r="G167" s="2"/>
    </row>
    <row r="168" ht="16.0" customHeight="true"/>
    <row r="169" ht="16.0" customHeight="true">
      <c r="A169" t="s" s="1">
        <v>36</v>
      </c>
    </row>
    <row r="170" ht="34.0" customHeight="true">
      <c r="A170" t="s" s="9">
        <v>38</v>
      </c>
      <c r="B170" t="s" s="9">
        <v>0</v>
      </c>
      <c r="C170" t="s" s="9">
        <v>43</v>
      </c>
      <c r="D170" t="s" s="9">
        <v>1</v>
      </c>
      <c r="E170" t="s" s="9">
        <v>2</v>
      </c>
      <c r="F170" t="s" s="9">
        <v>39</v>
      </c>
      <c r="G170" t="s" s="9">
        <v>5</v>
      </c>
      <c r="H170" t="s" s="9">
        <v>3</v>
      </c>
      <c r="I170" t="s" s="9">
        <v>4</v>
      </c>
    </row>
    <row r="171" ht="16.0" customHeight="true"/>
    <row r="172" ht="16.0" customHeight="true">
      <c r="A172" t="s" s="1">
        <v>37</v>
      </c>
      <c r="F172" t="n" s="8">
        <v>0.0</v>
      </c>
      <c r="G172" s="2"/>
      <c r="H172" s="0"/>
      <c r="I172" s="0"/>
    </row>
    <row r="173" ht="16.0" customHeight="true">
      <c r="A173" s="1"/>
      <c r="B173" s="1"/>
      <c r="C173" s="1"/>
      <c r="D173" s="1"/>
      <c r="E173" s="1"/>
      <c r="F173" s="1"/>
      <c r="G173" s="1"/>
      <c r="H173" s="1"/>
      <c r="I173" s="1"/>
    </row>
    <row r="174" ht="16.0" customHeight="true">
      <c r="A174" t="s" s="1">
        <v>40</v>
      </c>
    </row>
    <row r="175" ht="34.0" customHeight="true">
      <c r="A175" t="s" s="9">
        <v>47</v>
      </c>
      <c r="B175" t="s" s="9">
        <v>48</v>
      </c>
      <c r="C175" s="9"/>
      <c r="D175" s="9"/>
      <c r="E175" s="9"/>
      <c r="F175" t="s" s="9">
        <v>39</v>
      </c>
      <c r="G175" t="s" s="9">
        <v>5</v>
      </c>
      <c r="H175" t="s" s="9">
        <v>3</v>
      </c>
      <c r="I175" t="s" s="9">
        <v>4</v>
      </c>
    </row>
    <row r="176" ht="16.0" customHeight="true"/>
    <row r="177" ht="16.0" customHeight="true">
      <c r="A177" t="s" s="1">
        <v>37</v>
      </c>
      <c r="F177" t="n" s="8">
        <v>0.0</v>
      </c>
      <c r="G177" s="2"/>
      <c r="H177" s="0"/>
      <c r="I177" s="0"/>
    </row>
    <row r="178" ht="16.0" customHeight="true">
      <c r="A178" s="1"/>
      <c r="B178" s="1"/>
      <c r="C178" s="1"/>
      <c r="D178" s="1"/>
      <c r="E178" s="1"/>
      <c r="F178" s="1"/>
      <c r="G178" s="1"/>
      <c r="H178" s="1"/>
      <c r="I17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