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<sst xmlns="http://schemas.openxmlformats.org/spreadsheetml/2006/main" count="1822" uniqueCount="313">
  <si>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</si>
  <si>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</si>
  <si>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</si>
  <si>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</si>
  <si>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</si>
  <si>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</si>
  <si>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</si>
  <si>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</si>
  <si>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</si>
  <si>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</si>
  <si>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</si>
  <si>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</si>
  <si>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</si>
  <si>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</si>
  <si>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</si>
  <si>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</si>
  <si>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</si>
  <si>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</si>
  <si>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</si>
  <si>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</si>
  <si>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</si>
  <si>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</si>
  <si>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</si>
  <si>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</si>
  <si>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</si>
  <si>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</si>
  <si>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</si>
  <si>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</si>
  <si>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</si>
  <si>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</si>
  <si>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</si>
  <si>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</si>
  <si>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</si>
  <si>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</si>
  <si>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</si>
  <si>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</si>
  <si>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</si>
  <si>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</si>
  <si>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</si>
  <si>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</si>
  <si>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</si>
  <si>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</si>
  <si>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</si>
  <si>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</si>
  <si>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</si>
  <si>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</si>
  <si>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</si>
  <si>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</si>
  <si>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</si>
  <si>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</si>
  <si>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05.07.2021</t>
  </si>
  <si>
    <t>26.06.2021</t>
  </si>
  <si>
    <t>Протеин Optimum Nutrition 100% Whey Gold Standard (4545-4704 г) молочный шоколад</t>
  </si>
  <si>
    <t>Платёж за скидку маркетплейса</t>
  </si>
  <si>
    <t>02.07.2021</t>
  </si>
  <si>
    <t>60de916e954f6bf3308665fc</t>
  </si>
  <si>
    <t>29.06.2021</t>
  </si>
  <si>
    <t>Lactoflorene Холестерол Комплекс для снижения холестерина порошок пакетики 3,6 г х 20 шт</t>
  </si>
  <si>
    <t>Платёж за скидку по бонусам СберСпасибо</t>
  </si>
  <si>
    <t>60db1eac20d51d04137a235b</t>
  </si>
  <si>
    <t>Набор Esthetic House CP-1 Intense nourishing v2.0, шампунь, 500 мл и кондиционер, 500 мл</t>
  </si>
  <si>
    <t>60de9804f78dba0d9020a4cf</t>
  </si>
  <si>
    <t>Joonies подгузники Premium Soft M (6-11 кг), 58 шт.</t>
  </si>
  <si>
    <t>Платёж за скидку по баллам Яндекс.Плюса</t>
  </si>
  <si>
    <t>60da890f4f5c6e4bdaf0f246</t>
  </si>
  <si>
    <t>Satisfyer Стимулятор Curvy 2+, белый</t>
  </si>
  <si>
    <t>60db03fdf4c0cb5427a3e998</t>
  </si>
  <si>
    <t>Гель для душа Biore Бодрящий цитрус, 480 мл</t>
  </si>
  <si>
    <t>60dea3e232da838198d5862a</t>
  </si>
  <si>
    <t>28.06.2021</t>
  </si>
  <si>
    <t>Goo.N подгузники S (4-8 кг), 84 шт.</t>
  </si>
  <si>
    <t>60dec9e399d6ef4a5738dd71</t>
  </si>
  <si>
    <t>LG H&amp;H салфетки Tech Romantic Flower, картонная пачка, 36 шт.</t>
  </si>
  <si>
    <t>60deebc094d5271bbf6b8ec0</t>
  </si>
  <si>
    <t>30.06.2021</t>
  </si>
  <si>
    <t>Pigeon Бутылочка Перистальтик Плюс с широким горлом PP, 240 мл, с 3 месяцев, бесцветный</t>
  </si>
  <si>
    <t>60dc5fabb9f8edca631fe67a</t>
  </si>
  <si>
    <t>01.07.2021</t>
  </si>
  <si>
    <t>Esthetic House шампунь для волос протеиновый CP-1 Bright Complex Intense Nourishing, 500 мл</t>
  </si>
  <si>
    <t>60dd54413b31760b089ea4fe</t>
  </si>
  <si>
    <t>27.06.2021</t>
  </si>
  <si>
    <t>Joonies трусики Premium Soft XL (12-17 кг), 152 шт.</t>
  </si>
  <si>
    <t>60df1a1b99d6ef5df038dd83</t>
  </si>
  <si>
    <t>Pigeon Бутылочка Перистальтик Плюс с широким горлом PP, 160 мл, с рождения, бесцветный</t>
  </si>
  <si>
    <t>60df1f1f20d51d7786cbf08b</t>
  </si>
  <si>
    <t>Joonies трусики Premium Soft XL (12-17 кг), 38 шт.</t>
  </si>
  <si>
    <t>60df3aab04e943b3b5ef4d26</t>
  </si>
  <si>
    <t>60df3aaf3620c23767d30e77</t>
  </si>
  <si>
    <t>20.06.2021</t>
  </si>
  <si>
    <t>Набор Esthetic House CP-1 Intense nourishing v2.0 mini</t>
  </si>
  <si>
    <t>60df3fc104e9433daeef4d2c</t>
  </si>
  <si>
    <t>Гель для стирки Kao Attack Bio EX, 0.77 кг, дой-пак</t>
  </si>
  <si>
    <t>60df4daf04e94373aeef4d2b</t>
  </si>
  <si>
    <t>YokoSun подгузники L (9-13 кг), 54 шт.</t>
  </si>
  <si>
    <t>60df5c5e7153b3013f38474f</t>
  </si>
  <si>
    <t>23.06.2021</t>
  </si>
  <si>
    <t>Смесь Kabrita 3 GOLD для комфортного пищеварения, старше 12 месяцев, 800 г</t>
  </si>
  <si>
    <t>60df5c9af4c0cb59b2d84f1e</t>
  </si>
  <si>
    <t>Joonies трусики Premium Soft L (9-14 кг), 44 шт.</t>
  </si>
  <si>
    <t>60df62a403c378b01dcd2387</t>
  </si>
  <si>
    <t>Esthetic House Гидрогелевые патчи для век с экстрактом красного вина Red Wine Hydrogel Eye Patch, 60 шт.</t>
  </si>
  <si>
    <t>60df6bec04e9439542ef4d1d</t>
  </si>
  <si>
    <t>03.07.2021</t>
  </si>
  <si>
    <t>60de1134954f6b75a7322e5e</t>
  </si>
  <si>
    <t>60deac4603c3783234b5295d</t>
  </si>
  <si>
    <t>60db78ee7153b32a27fe7677</t>
  </si>
  <si>
    <t>60dfa61edbdc31e667260afb</t>
  </si>
  <si>
    <t>60dfb707b9f8edc860cfba60</t>
  </si>
  <si>
    <t>Sayuri Ежедневные гигиенические прокладки с ионами серебра с ароматом Алоэ, 2 капли AG+, 15 см, 32 шт</t>
  </si>
  <si>
    <t>60dfbf3e32da838f73d58623</t>
  </si>
  <si>
    <t>Sayuri Ночные гигиенические прокладки с крылышками и дополнительными бортиками, 5 капель Premium Cotton, 32 см, 7 шт</t>
  </si>
  <si>
    <t>Ёkitto трусики XXL (15+ кг) 34 шт.</t>
  </si>
  <si>
    <t>60dfc2453620c2467bd30e71</t>
  </si>
  <si>
    <t>YokoSun трусики Eco XXL (15-23 кг) 32 шт.</t>
  </si>
  <si>
    <t>60dfc729792ab16657ef4dd8</t>
  </si>
  <si>
    <t>60dc5ebf6a86436750bc1383</t>
  </si>
  <si>
    <t>Biore мусс для умывания с увлажняющим эффектом, 150 мл</t>
  </si>
  <si>
    <t>60dc417103c3787fae04c2cd</t>
  </si>
  <si>
    <t>Смесь БИБИКОЛЬ Нэнни 4, с 18 месяцев, 800 г</t>
  </si>
  <si>
    <t>60dfdcbc03c378a7cdcd237f</t>
  </si>
  <si>
    <t>Joonies трусики Premium Soft M (6-11 кг), 56 шт.</t>
  </si>
  <si>
    <t>60dc270dfbacea4c125e1e7e</t>
  </si>
  <si>
    <t>60dc44345a39512d1b26a647</t>
  </si>
  <si>
    <t>Goo.N трусики Ultra XL (12-20 кг), 50 шт.</t>
  </si>
  <si>
    <t>60dfef83c3080f7529401fdc</t>
  </si>
  <si>
    <t>Funs Порошок стиральный "2 в 1", концентрированный, с кондиционирующим эффектом, 900 г</t>
  </si>
  <si>
    <t>60db4d313b31766fff9ea509</t>
  </si>
  <si>
    <t>60db15dc04e943cf9567229f</t>
  </si>
  <si>
    <t>60e00c598927ca5839bb8c57</t>
  </si>
  <si>
    <t>La'dor Набор бессиликоновый увлажняющий Шампунь + Кондиционер, 530мл + 530мл (10889+10612)</t>
  </si>
  <si>
    <t>60e0103c20d51d6449cbf08b</t>
  </si>
  <si>
    <t>60dc6b5cb9f8ed8e381fe6fe</t>
  </si>
  <si>
    <t>Joonies трусики Comfort XL (12-17 кг), 38 шт., 2 уп.</t>
  </si>
  <si>
    <t>60e0154504e943a786ef4d2e</t>
  </si>
  <si>
    <t>60dacf1df78dba61a6b6d673</t>
  </si>
  <si>
    <t>60e0338e04e9439352ef4d1f</t>
  </si>
  <si>
    <t>60e04d249066f45746ebc77f</t>
  </si>
  <si>
    <t>60df304c792ab14f803a38c3</t>
  </si>
  <si>
    <t>60e070842fe09875766d7973</t>
  </si>
  <si>
    <t>60e07be78927caacfebb8c4f</t>
  </si>
  <si>
    <t>Lec пенящийся спрей для комнаты с антибактериальным эффектом, аромат розы, 380 мл</t>
  </si>
  <si>
    <t>60e087fef4c0cb08c8d84f19</t>
  </si>
  <si>
    <t>Vivienne Sabo Тушь для ресниц Adultere, 01 черная</t>
  </si>
  <si>
    <t>60db4bc794d527f2b8cc21a1</t>
  </si>
  <si>
    <t>Lion Средство для выведения пятен Fight, 425 мл</t>
  </si>
  <si>
    <t>60e0983d32da830695d5862c</t>
  </si>
  <si>
    <t>Трубка газоотводная Windi для новорожденных, 10 шт.</t>
  </si>
  <si>
    <t>60e0983f863e4e2b67706396</t>
  </si>
  <si>
    <t>JAPAN GALS Маска Витамин С + Наноколлаген 30 шт</t>
  </si>
  <si>
    <t>60e098b87399016d91e43168</t>
  </si>
  <si>
    <t>Satisfyer Стимулятор Number One Air Pulse (Next Gen), розовое золото</t>
  </si>
  <si>
    <t>60e0ab457153b348bf384738</t>
  </si>
  <si>
    <t>YokoSun трусики Eco L (9-14 кг), 44 шт.</t>
  </si>
  <si>
    <t>60e0ad595a3951a576ff7aee</t>
  </si>
  <si>
    <t>60e0b4508927ca0c0abb8c6e</t>
  </si>
  <si>
    <t>Joonies трусики Premium Soft XXL (15-20 кг), 28 шт.</t>
  </si>
  <si>
    <t>04.07.2021</t>
  </si>
  <si>
    <t>60e0d62d3620c2771bd30e7c</t>
  </si>
  <si>
    <t>60e0dca19066f44868ebc76f</t>
  </si>
  <si>
    <t>60dc32f7863e4e1caa908bc3</t>
  </si>
  <si>
    <t>Goo.N подгузники Ultra M (6-11 кг), 80 шт.</t>
  </si>
  <si>
    <t>60e0e8183b3176618b4926d1</t>
  </si>
  <si>
    <t>Goo.N трусики Ultra M (7-12 кг) 74 шт.</t>
  </si>
  <si>
    <t>60e0ebbcc3080f6339401fe2</t>
  </si>
  <si>
    <t>Takeshi подгузники бамбуковые Kid's NB (0-5 кг) 82 шт, 82 шт.</t>
  </si>
  <si>
    <t>60e0ee418927ca096bbb8c70</t>
  </si>
  <si>
    <t>Joonies трусики Comfort XL (12-17 кг), 38 шт.</t>
  </si>
  <si>
    <t>60e05ba35a395176b28a4b64</t>
  </si>
  <si>
    <t>Biore увлажняющая сыворотка для умывания и снятия макияжа, 210 мл</t>
  </si>
  <si>
    <t>60dff5cb954f6b04e2322eb1</t>
  </si>
  <si>
    <t>Esthetic House маска-филлер CP-1 3 Seconds Hair Ringer (Hair Fill-up Ampoule), 13 мл, 20 шт.</t>
  </si>
  <si>
    <t>60e0fb9083b1f20ec8c6035e</t>
  </si>
  <si>
    <t>60e0fcb3fbacea1ada9b9e9f</t>
  </si>
  <si>
    <t>60e0fcc50fe995696929ff33</t>
  </si>
  <si>
    <t>60e0fe40c3080f04d2401fe4</t>
  </si>
  <si>
    <t>Гель для душа Holika Holika с алоэ вера Aloe 92% Shower Gel, 250 мл</t>
  </si>
  <si>
    <t>60dced5a8927ca1fd6fdcb91</t>
  </si>
  <si>
    <t>60e102d394d5279e776b8e3e</t>
  </si>
  <si>
    <t>Esthetic House кондиционер для волос CP-1 Bright Complex Intense Nourishing Vers 2.0, 500 мл</t>
  </si>
  <si>
    <t>Biore гель для снятия макияжа, 170 г</t>
  </si>
  <si>
    <t>60de03e003c3789075b5299c</t>
  </si>
  <si>
    <t>Крем-гель для душа Lion Рисовое молочко, 750 мл</t>
  </si>
  <si>
    <t>60e103b04f5c6e4400c088ff</t>
  </si>
  <si>
    <t>Гель для душа Biore Мягкая свежесть, 480 мл</t>
  </si>
  <si>
    <t>60dd74f4792ab14160862438</t>
  </si>
  <si>
    <t>YokoSun подгузники Premium L (9-13 кг) 54 шт.</t>
  </si>
  <si>
    <t>60e1050504e9434cabef4d24</t>
  </si>
  <si>
    <t>60e10cb3f4c0cb3591d84f1f</t>
  </si>
  <si>
    <t>60e10fba94d527e4796b8e3b</t>
  </si>
  <si>
    <t>Merries подгузники XL (12-20 кг), 44 шт.</t>
  </si>
  <si>
    <t>60df7098f988016fee4be98e</t>
  </si>
  <si>
    <t>60e1244c03c378cfadcd237c</t>
  </si>
  <si>
    <t>Vivienne Sabo карандаш Brow Arcade, оттенок 03 Темно-коричневый</t>
  </si>
  <si>
    <t>60e0a2ea83b1f2351f6aa980</t>
  </si>
  <si>
    <t>Pigeon Ножницы 15122 белый</t>
  </si>
  <si>
    <t>60e125bc83b1f20a91c60356</t>
  </si>
  <si>
    <t>60dde35a3b3176281029aa93</t>
  </si>
  <si>
    <t>60e12ea39066f454ddebc773</t>
  </si>
  <si>
    <t>Минерально-витаминный комплекс Optimum Nutrition Opti-Men (150 таблеток)</t>
  </si>
  <si>
    <t>60dcea8094d52780752a48e2</t>
  </si>
  <si>
    <t>60de7c4994d5279b58e94750</t>
  </si>
  <si>
    <t>Смесь Kabrita 2 GOLD для комфортного пищеварения, 6-12 месяцев, 800 г</t>
  </si>
  <si>
    <t>60e131546a8643708a2c1d8c</t>
  </si>
  <si>
    <t>60dce133f78dba58ee296b89</t>
  </si>
  <si>
    <t>J:ON Альгинатная маска Cleansing &amp; Pore Care для очищения и сужения пор, 250 г</t>
  </si>
  <si>
    <t>60e140bc2af6cd7fe73a5deb</t>
  </si>
  <si>
    <t>60e15bb23b3176459a4926d3</t>
  </si>
  <si>
    <t>Goo.N трусики XL (12-20 кг) 38 шт.</t>
  </si>
  <si>
    <t>60e1bf10954f6b62398665f5</t>
  </si>
  <si>
    <t>YokoSun трусики XXL (15-23 кг) 28 шт.</t>
  </si>
  <si>
    <t>60e1ee289066f432fbebc771</t>
  </si>
  <si>
    <t>Гейнер Optimum Nutrition Serious Mass (5.44 кг) клубника</t>
  </si>
  <si>
    <t>60e201538927ca2e7ebb8c5d</t>
  </si>
  <si>
    <t>Пенка Lion Kirei Kirei Розовый персик, 250 мл, 325 г</t>
  </si>
  <si>
    <t>60dcc18303c378269604c3d9</t>
  </si>
  <si>
    <t>60dcd8dbf98801c750e2cca8</t>
  </si>
  <si>
    <t>Vivienne Sabo Тушь для ресниц Cabaret Premiere, 05 коричневый</t>
  </si>
  <si>
    <t>60e1a0875a3951d6ec8a4baa</t>
  </si>
  <si>
    <t>60e02f86954f6b0151322e6c</t>
  </si>
  <si>
    <t>YokoSun трусики Premium L (9-14 кг) 44 шт.</t>
  </si>
  <si>
    <t>60e22ebb32da837d4ad58631</t>
  </si>
  <si>
    <t>60e22fb7f78dba663f20a4c9</t>
  </si>
  <si>
    <t>60e231da6a86432ba12c1d91</t>
  </si>
  <si>
    <t>60e231f5f4c0cb59d5d84f1c</t>
  </si>
  <si>
    <t>60e0a8722fe0984f975759e8</t>
  </si>
  <si>
    <t>60e09b2399d6ef0ef985d1ec</t>
  </si>
  <si>
    <t>Manuoki подгузники UltraThin M (6-11 кг) 56 шт.</t>
  </si>
  <si>
    <t>60e2337a4f5c6e0296c08905</t>
  </si>
  <si>
    <t>Vivienne Sabo карандаш Brow Arcade, оттенок 04 Серо-коричневый</t>
  </si>
  <si>
    <t>60e08218b9f8ed5c271a0266</t>
  </si>
  <si>
    <t>60e233d5dff13b5561ea851a</t>
  </si>
  <si>
    <t>60e0445604e943a0ceb8d6ce</t>
  </si>
  <si>
    <t>60e233fc3620c24b6fd30e73</t>
  </si>
  <si>
    <t>YokoSun подгузники M (5-10 кг), 62 шт.</t>
  </si>
  <si>
    <t>60e236c7f4c0cb6d3bd84f1a</t>
  </si>
  <si>
    <t>60e2371bb9f8ed705ccfba61</t>
  </si>
  <si>
    <t>Goo.N трусики Ultra XXL (13-25 кг) 36 шт.</t>
  </si>
  <si>
    <t>60e237457153b3b95c38473d</t>
  </si>
  <si>
    <t>60e237fbdff13b4e3bea8519</t>
  </si>
  <si>
    <t>YokoSun подгузники Premium M (5-10 кг) 62 шт.</t>
  </si>
  <si>
    <t>60e237fdfbacea3d5a9b9e9d</t>
  </si>
  <si>
    <t>60e2380094d52721a86b8e95</t>
  </si>
  <si>
    <t>Гель для тела Holika Holika универсальный несмываемый с алоэ вера Aloe 99% Soothing Gel, 55 мл</t>
  </si>
  <si>
    <t>60e0a306c3080fbea6361534</t>
  </si>
  <si>
    <t>Japan Gals маска Placenta + Коллаген, 7 шт.</t>
  </si>
  <si>
    <t>60e2392a7399017c75e43167</t>
  </si>
  <si>
    <t>60e239a43b31761a554926d4</t>
  </si>
  <si>
    <t>60e0e53eb9f8ed06df1a01ee</t>
  </si>
  <si>
    <t>60e23a23dff13b7157ea851c</t>
  </si>
  <si>
    <t>60e0a87f04e94326bfb8d7d4</t>
  </si>
  <si>
    <t>60e165c8dff13b5f36c427cf</t>
  </si>
  <si>
    <t>60e23aff04e943b7f9ef4d23</t>
  </si>
  <si>
    <t>YokoSun трусики Premium XL (12-20 кг) 38 шт.</t>
  </si>
  <si>
    <t>60e067415a3951c7548a4ad8</t>
  </si>
  <si>
    <t>60e23c872fe09841f66d796b</t>
  </si>
  <si>
    <t>Протеин QNT Prime Whey 908гр, тройная ягода</t>
  </si>
  <si>
    <t>60df2b4bf4c0cb5f6d40917d</t>
  </si>
  <si>
    <t>60df30630fe99558007d7629</t>
  </si>
  <si>
    <t>COSRX диски для лица One Step Moisture Up Pad увлажняющие 70 шт.</t>
  </si>
  <si>
    <t>60defd625a3951ffb28a4a71</t>
  </si>
  <si>
    <t>60e2473b7153b306d638473a</t>
  </si>
  <si>
    <t>60e248fcdbdc31677f260af9</t>
  </si>
  <si>
    <t>60e1bb607153b32c1bd286a0</t>
  </si>
  <si>
    <t>60e24f9e03c37893eacd2382</t>
  </si>
  <si>
    <t>60e2517c04e9431826ef4d1d</t>
  </si>
  <si>
    <t>60e251809066f43b58ebc772</t>
  </si>
  <si>
    <t>60e251fc83b1f20a7bc6035c</t>
  </si>
  <si>
    <t>60e2524f8927ca4b5ebb8c53</t>
  </si>
  <si>
    <t>60e043c16a86432321dece33</t>
  </si>
  <si>
    <t>60e252f3fbacea2fcf9b9ea2</t>
  </si>
  <si>
    <t>60e2532a94d5274a156b8e3c</t>
  </si>
  <si>
    <t>60e253b603c378355ccd2385</t>
  </si>
  <si>
    <t>60e253ca99d6ef348038dd76</t>
  </si>
  <si>
    <t>60e012d3863e4e796098ff78</t>
  </si>
  <si>
    <t>60e2540320d51d11a1cbf07e</t>
  </si>
  <si>
    <t>60e2541b6a86430e102c1d87</t>
  </si>
  <si>
    <t>Гель для стирки Kao Attack Bio EX, 0.88 кг, бутылка</t>
  </si>
  <si>
    <t>60e1a1a694d527aae7e9485b</t>
  </si>
  <si>
    <t>60e2557e83b1f26bb5c60357</t>
  </si>
  <si>
    <t>Deoproce гель Hyaluronic Cooling, SPF 50, 50 г, 1 шт</t>
  </si>
  <si>
    <t>60e25587f4c0cb7de0d84f19</t>
  </si>
  <si>
    <t>60e04c4cb9f8ed103d1a01bd</t>
  </si>
  <si>
    <t>60e258d294d5279d4a6b8e3f</t>
  </si>
  <si>
    <t>Petitfee Гидрогелевые патчи для век Gold Hydrogel Eye Patch, 60 шт.</t>
  </si>
  <si>
    <t>60e0bf8573990169ab81a22e</t>
  </si>
  <si>
    <t>60e25da03b317619794926d4</t>
  </si>
  <si>
    <t>60e274b6f98801bf823cbf93</t>
  </si>
  <si>
    <t>60e27548f4c0cb5664d84f1b</t>
  </si>
  <si>
    <t>60e2755820d51d2a38cbf087</t>
  </si>
  <si>
    <t>60e2757e9066f44f44ebc777</t>
  </si>
  <si>
    <t>60e27b16c5311b1277646dfd</t>
  </si>
  <si>
    <t>60e27c41dbdc313080260af9</t>
  </si>
  <si>
    <t>60df32cc03c378aaffb52a54</t>
  </si>
  <si>
    <t>11.06.2021</t>
  </si>
  <si>
    <t>Зубная паста Lion Zact Whitening, 100 г</t>
  </si>
  <si>
    <t>Возврат платежа за скидку по бонусам СберСпасибо</t>
  </si>
  <si>
    <t>60dec593dbdc315cc11cd0e2</t>
  </si>
  <si>
    <t>Vivienne Sabo Тушь для ресниц Cabaret Premiere, 02 синий</t>
  </si>
  <si>
    <t>60df0a6604e9430719b8d729</t>
  </si>
  <si>
    <t>I'm Sorry for My Skin Успокаивающая тканевая маска с охлаждающим действием S.O.S. Jelly Mask Soothing, 33 мл х 1 шт</t>
  </si>
  <si>
    <t>60df3c19f78dba2e4500537c</t>
  </si>
  <si>
    <t>60df4c9c0fe995442f7d75d9</t>
  </si>
  <si>
    <t>Возврат платежа за скидку маркетплейса</t>
  </si>
  <si>
    <t>60df4c9e792ab10ab1ef4de4</t>
  </si>
  <si>
    <t>Возврат платежа за скидку по баллам Яндекс.Плюса</t>
  </si>
  <si>
    <t>60e00cdb863e4e7b0898ff24</t>
  </si>
  <si>
    <t>Стиральный порошок FUNS Clean с ферментом яичного белка, картонная пачка, 0.9 кг</t>
  </si>
  <si>
    <t>60e06982954f6bb399322d67</t>
  </si>
  <si>
    <t>Крем-гель для душа Lion Жемчужный поцелуй, 750 мл</t>
  </si>
  <si>
    <t>60e0bb5c94d527114fe94804</t>
  </si>
  <si>
    <t>60e0bf555a39512b718a4b08</t>
  </si>
  <si>
    <t>60e0dc3b94d52756306b8e39</t>
  </si>
  <si>
    <t>60e154226a86432145decd6f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</si>
</sst>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731353.0</v>
      </c>
    </row>
    <row r="4" spans="1:9" s="3" customFormat="1" x14ac:dyDescent="0.2" ht="16.0" customHeight="true">
      <c r="A4" s="3" t="s">
        <v>34</v>
      </c>
      <c r="B4" s="10" t="n">
        <v>41628.0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5.2394151E7</v>
      </c>
      <c r="B8" s="8" t="s">
        <v>51</v>
      </c>
      <c r="C8" s="8" t="n">
        <f>IF(false,"120923134", "120923134")</f>
      </c>
      <c r="D8" s="8" t="s">
        <v>52</v>
      </c>
      <c r="E8" s="8" t="n">
        <v>1.0</v>
      </c>
      <c r="F8" s="8" t="n">
        <v>200.0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5.2758995E7</v>
      </c>
      <c r="B9" t="s" s="8">
        <v>56</v>
      </c>
      <c r="C9" t="n" s="8">
        <f>IF(false,"120922372", "120922372")</f>
      </c>
      <c r="D9" t="s" s="8">
        <v>57</v>
      </c>
      <c r="E9" t="n" s="8">
        <v>1.0</v>
      </c>
      <c r="F9" t="n" s="8">
        <v>660.0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5.2796547E7</v>
      </c>
      <c r="B10" s="8" t="s">
        <v>56</v>
      </c>
      <c r="C10" s="8" t="n">
        <f>IF(false,"120921942", "120921942")</f>
      </c>
      <c r="D10" s="8" t="s">
        <v>60</v>
      </c>
      <c r="E10" s="8" t="n">
        <v>1.0</v>
      </c>
      <c r="F10" s="8" t="n">
        <v>253.0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5.2685259E7</v>
      </c>
      <c r="B11" t="s" s="8">
        <v>56</v>
      </c>
      <c r="C11" t="n" s="8">
        <f>IF(false,"120921957", "120921957")</f>
      </c>
      <c r="D11" t="s" s="8">
        <v>62</v>
      </c>
      <c r="E11" t="n" s="8">
        <v>1.0</v>
      </c>
      <c r="F11" t="n" s="8">
        <v>68.0</v>
      </c>
      <c r="G11" t="s" s="8">
        <v>63</v>
      </c>
      <c r="H11" t="s" s="8">
        <v>54</v>
      </c>
      <c r="I11" t="s" s="8">
        <v>64</v>
      </c>
    </row>
    <row r="12" spans="1:9" x14ac:dyDescent="0.2" ht="16.0" customHeight="true">
      <c r="A12" s="7" t="n">
        <v>5.2743397E7</v>
      </c>
      <c r="B12" t="s" s="8">
        <v>56</v>
      </c>
      <c r="C12" t="n" s="8">
        <f>IF(false,"120922953", "120922953")</f>
      </c>
      <c r="D12" t="s" s="8">
        <v>65</v>
      </c>
      <c r="E12" t="n" s="8">
        <v>1.0</v>
      </c>
      <c r="F12" t="n" s="8">
        <v>441.0</v>
      </c>
      <c r="G12" t="s" s="8">
        <v>63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5.280045E7</v>
      </c>
      <c r="B13" s="8" t="s">
        <v>56</v>
      </c>
      <c r="C13" s="8" t="n">
        <f>IF(false,"005-1521", "005-1521")</f>
      </c>
      <c r="D13" s="8" t="s">
        <v>67</v>
      </c>
      <c r="E13" s="8" t="n">
        <v>1.0</v>
      </c>
      <c r="F13" s="8" t="n">
        <v>113.0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5.2623491E7</v>
      </c>
      <c r="B14" s="8" t="s">
        <v>69</v>
      </c>
      <c r="C14" s="8" t="n">
        <f>IF(false,"002-101", "002-101")</f>
      </c>
      <c r="D14" s="8" t="s">
        <v>70</v>
      </c>
      <c r="E14" s="8" t="n">
        <v>1.0</v>
      </c>
      <c r="F14" s="8" t="n">
        <v>550.0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5.2647174E7</v>
      </c>
      <c r="B15" t="s" s="8">
        <v>69</v>
      </c>
      <c r="C15" t="n" s="8">
        <f>IF(false,"120922742", "120922742")</f>
      </c>
      <c r="D15" t="s" s="8">
        <v>72</v>
      </c>
      <c r="E15" t="n" s="8">
        <v>2.0</v>
      </c>
      <c r="F15" t="n" s="8">
        <v>564.0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5.28996E7</v>
      </c>
      <c r="B16" t="s" s="8">
        <v>74</v>
      </c>
      <c r="C16" t="n" s="8">
        <f>IF(false,"005-1254", "005-1254")</f>
      </c>
      <c r="D16" t="s" s="8">
        <v>75</v>
      </c>
      <c r="E16" t="n" s="8">
        <v>1.0</v>
      </c>
      <c r="F16" s="8" t="n">
        <v>371.0</v>
      </c>
      <c r="G16" s="8" t="s">
        <v>58</v>
      </c>
      <c r="H16" s="8" t="s">
        <v>54</v>
      </c>
      <c r="I16" s="8" t="s">
        <v>76</v>
      </c>
    </row>
    <row r="17" spans="1:9" x14ac:dyDescent="0.2" ht="16.0" customHeight="true">
      <c r="A17" s="7" t="n">
        <v>5.3003971E7</v>
      </c>
      <c r="B17" s="8" t="s">
        <v>77</v>
      </c>
      <c r="C17" s="8" t="n">
        <f>IF(false,"01-004111", "01-004111")</f>
      </c>
      <c r="D17" s="8" t="s">
        <v>78</v>
      </c>
      <c r="E17" s="8" t="n">
        <v>1.0</v>
      </c>
      <c r="F17" s="8" t="n">
        <v>0.0</v>
      </c>
      <c r="G17" s="8" t="s">
        <v>63</v>
      </c>
      <c r="H17" s="8" t="s">
        <v>54</v>
      </c>
      <c r="I17" s="8" t="s">
        <v>79</v>
      </c>
    </row>
    <row r="18" spans="1:9" x14ac:dyDescent="0.2" ht="16.0" customHeight="true">
      <c r="A18" s="7" t="n">
        <v>5.2490646E7</v>
      </c>
      <c r="B18" t="s" s="8">
        <v>80</v>
      </c>
      <c r="C18" t="n" s="8">
        <f>IF(false,"120922756", "120922756")</f>
      </c>
      <c r="D18" t="s" s="8">
        <v>81</v>
      </c>
      <c r="E18" t="n" s="8">
        <v>1.0</v>
      </c>
      <c r="F18" t="n" s="8">
        <v>590.0</v>
      </c>
      <c r="G18" t="s" s="8">
        <v>53</v>
      </c>
      <c r="H18" t="s" s="8">
        <v>54</v>
      </c>
      <c r="I18" t="s" s="8">
        <v>82</v>
      </c>
    </row>
    <row r="19" spans="1:9" ht="16.0" x14ac:dyDescent="0.2" customHeight="true">
      <c r="A19" s="7" t="n">
        <v>5.2734983E7</v>
      </c>
      <c r="B19" s="8" t="s">
        <v>56</v>
      </c>
      <c r="C19" s="8" t="n">
        <f>IF(false,"005-1255", "005-1255")</f>
      </c>
      <c r="D19" s="8" t="s">
        <v>83</v>
      </c>
      <c r="E19" s="8" t="n">
        <v>1.0</v>
      </c>
      <c r="F19" s="8" t="n">
        <v>212.0</v>
      </c>
      <c r="G19" s="8" t="s">
        <v>53</v>
      </c>
      <c r="H19" s="8" t="s">
        <v>54</v>
      </c>
      <c r="I19" s="8" t="s">
        <v>84</v>
      </c>
    </row>
    <row r="20" spans="1:9" x14ac:dyDescent="0.2" ht="16.0" customHeight="true">
      <c r="A20" s="7" t="n">
        <v>5.2365556E7</v>
      </c>
      <c r="B20" s="8" t="s">
        <v>51</v>
      </c>
      <c r="C20" s="8" t="n">
        <f>IF(false,"120921853", "120921853")</f>
      </c>
      <c r="D20" s="8" t="s">
        <v>85</v>
      </c>
      <c r="E20" s="8" t="n">
        <v>2.0</v>
      </c>
      <c r="F20" s="8" t="n">
        <v>580.0</v>
      </c>
      <c r="G20" s="8" t="s">
        <v>53</v>
      </c>
      <c r="H20" s="8" t="s">
        <v>54</v>
      </c>
      <c r="I20" s="8" t="s">
        <v>86</v>
      </c>
    </row>
    <row r="21" ht="16.0" customHeight="true">
      <c r="A21" t="n" s="7">
        <v>5.2366344E7</v>
      </c>
      <c r="B21" t="s" s="8">
        <v>51</v>
      </c>
      <c r="C21" t="n" s="8">
        <f>IF(false,"120921853", "120921853")</f>
      </c>
      <c r="D21" t="s" s="8">
        <v>85</v>
      </c>
      <c r="E21" t="n" s="8">
        <v>1.0</v>
      </c>
      <c r="F21" t="n" s="8">
        <v>290.0</v>
      </c>
      <c r="G21" t="s" s="8">
        <v>53</v>
      </c>
      <c r="H21" t="s" s="8">
        <v>54</v>
      </c>
      <c r="I21" t="s" s="8">
        <v>87</v>
      </c>
    </row>
    <row r="22" spans="1:9" s="1" customFormat="1" x14ac:dyDescent="0.2" ht="16.0" customHeight="true">
      <c r="A22" s="7" t="n">
        <v>5.1551112E7</v>
      </c>
      <c r="B22" t="s" s="8">
        <v>88</v>
      </c>
      <c r="C22" t="n" s="8">
        <f>IF(false,"120921945", "120921945")</f>
      </c>
      <c r="D22" t="s" s="8">
        <v>89</v>
      </c>
      <c r="E22" t="n" s="8">
        <v>1.0</v>
      </c>
      <c r="F22" s="8" t="n">
        <v>34.0</v>
      </c>
      <c r="G22" s="8" t="s">
        <v>53</v>
      </c>
      <c r="H22" s="8" t="s">
        <v>54</v>
      </c>
      <c r="I22" s="8" t="s">
        <v>90</v>
      </c>
    </row>
    <row r="23" spans="1:9" x14ac:dyDescent="0.2" ht="16.0" customHeight="true">
      <c r="A23" s="7" t="n">
        <v>5.2792405E7</v>
      </c>
      <c r="B23" s="8" t="s">
        <v>56</v>
      </c>
      <c r="C23" s="8" t="n">
        <f>IF(false,"000-631", "000-631")</f>
      </c>
      <c r="D23" s="8" t="s">
        <v>91</v>
      </c>
      <c r="E23" s="8" t="n">
        <v>10.0</v>
      </c>
      <c r="F23" s="8" t="n">
        <v>980.0</v>
      </c>
      <c r="G23" s="8" t="s">
        <v>53</v>
      </c>
      <c r="H23" s="8" t="s">
        <v>54</v>
      </c>
      <c r="I23" s="8" t="s">
        <v>92</v>
      </c>
    </row>
    <row r="24" ht="16.0" customHeight="true">
      <c r="A24" t="n" s="7">
        <v>5.2536796E7</v>
      </c>
      <c r="B24" t="s" s="8">
        <v>80</v>
      </c>
      <c r="C24" t="n" s="8">
        <f>IF(false,"005-1513", "005-1513")</f>
      </c>
      <c r="D24" t="s" s="8">
        <v>93</v>
      </c>
      <c r="E24" t="n" s="8">
        <v>1.0</v>
      </c>
      <c r="F24" t="n" s="8">
        <v>70.0</v>
      </c>
      <c r="G24" t="s" s="8">
        <v>53</v>
      </c>
      <c r="H24" t="s" s="8">
        <v>54</v>
      </c>
      <c r="I24" t="s" s="8">
        <v>94</v>
      </c>
    </row>
    <row r="25" spans="1:9" s="1" customFormat="1" x14ac:dyDescent="0.2" ht="16.0" customHeight="true">
      <c r="A25" t="n" s="7">
        <v>5.2042303E7</v>
      </c>
      <c r="B25" t="s" s="8">
        <v>95</v>
      </c>
      <c r="C25" t="n" s="8">
        <f>IF(false,"120921202", "120921202")</f>
      </c>
      <c r="D25" t="s" s="8">
        <v>96</v>
      </c>
      <c r="E25" t="n" s="8">
        <v>2.0</v>
      </c>
      <c r="F25" t="n" s="8">
        <v>24.0</v>
      </c>
      <c r="G25" t="s" s="8">
        <v>53</v>
      </c>
      <c r="H25" t="s" s="8">
        <v>54</v>
      </c>
      <c r="I25" t="s" s="8">
        <v>97</v>
      </c>
    </row>
    <row r="26" ht="16.0" customHeight="true">
      <c r="A26" t="n" s="7">
        <v>5.2680184E7</v>
      </c>
      <c r="B26" t="s" s="8">
        <v>56</v>
      </c>
      <c r="C26" t="n" s="8">
        <f>IF(false,"01-003884", "01-003884")</f>
      </c>
      <c r="D26" t="s" s="8">
        <v>98</v>
      </c>
      <c r="E26" t="n" s="8">
        <v>5.0</v>
      </c>
      <c r="F26" t="n" s="8">
        <v>1115.0</v>
      </c>
      <c r="G26" t="s" s="8">
        <v>53</v>
      </c>
      <c r="H26" t="s" s="8">
        <v>54</v>
      </c>
      <c r="I26" t="s" s="8">
        <v>99</v>
      </c>
    </row>
    <row r="27" ht="16.0" customHeight="true">
      <c r="A27" t="n" s="7">
        <v>5.2673188E7</v>
      </c>
      <c r="B27" t="s" s="8">
        <v>69</v>
      </c>
      <c r="C27" t="n" s="8">
        <f>IF(false,"120921432", "120921432")</f>
      </c>
      <c r="D27" t="s" s="8">
        <v>100</v>
      </c>
      <c r="E27" t="n" s="8">
        <v>1.0</v>
      </c>
      <c r="F27" t="n" s="8">
        <v>224.0</v>
      </c>
      <c r="G27" t="s" s="8">
        <v>53</v>
      </c>
      <c r="H27" t="s" s="8">
        <v>54</v>
      </c>
      <c r="I27" t="s" s="8">
        <v>101</v>
      </c>
    </row>
    <row r="28" ht="16.0" customHeight="true">
      <c r="A28" t="n" s="7">
        <v>5.3105361E7</v>
      </c>
      <c r="B28" t="s" s="8">
        <v>77</v>
      </c>
      <c r="C28" t="n" s="8">
        <f>IF(false,"120921945", "120921945")</f>
      </c>
      <c r="D28" t="s" s="8">
        <v>89</v>
      </c>
      <c r="E28" t="n" s="8">
        <v>1.0</v>
      </c>
      <c r="F28" t="n" s="8">
        <v>40.0</v>
      </c>
      <c r="G28" t="s" s="8">
        <v>63</v>
      </c>
      <c r="H28" t="s" s="8">
        <v>102</v>
      </c>
      <c r="I28" t="s" s="8">
        <v>103</v>
      </c>
    </row>
    <row r="29" spans="1:9" s="1" customFormat="1" x14ac:dyDescent="0.2" ht="16.0" customHeight="true">
      <c r="A29" t="n" s="7">
        <v>5.3134953E7</v>
      </c>
      <c r="B29" t="s" s="8">
        <v>54</v>
      </c>
      <c r="C29" t="n" s="8">
        <f>IF(false,"120921945", "120921945")</f>
      </c>
      <c r="D29" t="s" s="8">
        <v>89</v>
      </c>
      <c r="E29" t="n" s="8">
        <v>1.0</v>
      </c>
      <c r="F29" t="n" s="8">
        <v>234.0</v>
      </c>
      <c r="G29" s="8" t="s">
        <v>63</v>
      </c>
      <c r="H29" t="s" s="8">
        <v>102</v>
      </c>
      <c r="I29" s="8" t="s">
        <v>104</v>
      </c>
    </row>
    <row r="30" ht="16.0" customHeight="true">
      <c r="A30" t="n" s="7">
        <v>5.2809099E7</v>
      </c>
      <c r="B30" t="s" s="8">
        <v>56</v>
      </c>
      <c r="C30" t="n" s="8">
        <f>IF(false,"120921942", "120921942")</f>
      </c>
      <c r="D30" t="s" s="8">
        <v>60</v>
      </c>
      <c r="E30" t="n" s="8">
        <v>1.0</v>
      </c>
      <c r="F30" t="n" s="8">
        <v>1685.0</v>
      </c>
      <c r="G30" t="s" s="8">
        <v>58</v>
      </c>
      <c r="H30" t="s" s="8">
        <v>102</v>
      </c>
      <c r="I30" t="s" s="8">
        <v>105</v>
      </c>
    </row>
    <row r="31" ht="16.0" customHeight="true">
      <c r="A31" t="n" s="7">
        <v>5.2869807E7</v>
      </c>
      <c r="B31" t="s" s="8">
        <v>74</v>
      </c>
      <c r="C31" t="n" s="8">
        <f>IF(false,"120921945", "120921945")</f>
      </c>
      <c r="D31" t="s" s="8">
        <v>89</v>
      </c>
      <c r="E31" t="n" s="8">
        <v>1.0</v>
      </c>
      <c r="F31" t="n" s="8">
        <v>34.0</v>
      </c>
      <c r="G31" t="s" s="8">
        <v>53</v>
      </c>
      <c r="H31" t="s" s="8">
        <v>102</v>
      </c>
      <c r="I31" t="s" s="8">
        <v>106</v>
      </c>
    </row>
    <row r="32" ht="16.0" customHeight="true">
      <c r="A32" t="n" s="7">
        <v>5.2873348E7</v>
      </c>
      <c r="B32" t="s" s="8">
        <v>74</v>
      </c>
      <c r="C32" t="n" s="8">
        <f>IF(false,"120921942", "120921942")</f>
      </c>
      <c r="D32" t="s" s="8">
        <v>60</v>
      </c>
      <c r="E32" t="n" s="8">
        <v>1.0</v>
      </c>
      <c r="F32" t="n" s="8">
        <v>256.0</v>
      </c>
      <c r="G32" t="s" s="8">
        <v>53</v>
      </c>
      <c r="H32" t="s" s="8">
        <v>102</v>
      </c>
      <c r="I32" t="s" s="8">
        <v>107</v>
      </c>
    </row>
    <row r="33" ht="16.0" customHeight="true">
      <c r="A33" t="n" s="7">
        <v>5.2882719E7</v>
      </c>
      <c r="B33" t="s" s="8">
        <v>74</v>
      </c>
      <c r="C33" t="n" s="8">
        <f>IF(false,"120922004", "120922004")</f>
      </c>
      <c r="D33" t="s" s="8">
        <v>108</v>
      </c>
      <c r="E33" t="n" s="8">
        <v>1.0</v>
      </c>
      <c r="F33" t="n" s="8">
        <v>60.0</v>
      </c>
      <c r="G33" t="s" s="8">
        <v>53</v>
      </c>
      <c r="H33" t="s" s="8">
        <v>102</v>
      </c>
      <c r="I33" t="s" s="8">
        <v>109</v>
      </c>
    </row>
    <row r="34" ht="16.0" customHeight="true">
      <c r="A34" t="n" s="7">
        <v>5.2882719E7</v>
      </c>
      <c r="B34" t="s" s="8">
        <v>74</v>
      </c>
      <c r="C34" t="n" s="8">
        <f>IF(false,"120922012", "120922012")</f>
      </c>
      <c r="D34" t="s" s="8">
        <v>110</v>
      </c>
      <c r="E34" t="n" s="8">
        <v>1.0</v>
      </c>
      <c r="F34" t="n" s="8">
        <v>59.0</v>
      </c>
      <c r="G34" t="s" s="8">
        <v>53</v>
      </c>
      <c r="H34" t="s" s="8">
        <v>102</v>
      </c>
      <c r="I34" t="s" s="8">
        <v>109</v>
      </c>
    </row>
    <row r="35" ht="16.0" customHeight="true">
      <c r="A35" t="n" s="7">
        <v>5.2669462E7</v>
      </c>
      <c r="B35" t="s" s="8">
        <v>69</v>
      </c>
      <c r="C35" t="n" s="8">
        <f>IF(false,"120922090", "120922090")</f>
      </c>
      <c r="D35" t="s" s="8">
        <v>111</v>
      </c>
      <c r="E35" t="n" s="8">
        <v>1.0</v>
      </c>
      <c r="F35" t="n" s="8">
        <v>136.0</v>
      </c>
      <c r="G35" t="s" s="8">
        <v>53</v>
      </c>
      <c r="H35" t="s" s="8">
        <v>102</v>
      </c>
      <c r="I35" t="s" s="8">
        <v>112</v>
      </c>
    </row>
    <row r="36" ht="16.0" customHeight="true">
      <c r="A36" t="n" s="7">
        <v>5.2669462E7</v>
      </c>
      <c r="B36" t="s" s="8">
        <v>69</v>
      </c>
      <c r="C36" t="n" s="8">
        <f>IF(false,"120922768", "120922768")</f>
      </c>
      <c r="D36" t="s" s="8">
        <v>113</v>
      </c>
      <c r="E36" t="n" s="8">
        <v>1.0</v>
      </c>
      <c r="F36" t="n" s="8">
        <v>129.0</v>
      </c>
      <c r="G36" t="s" s="8">
        <v>53</v>
      </c>
      <c r="H36" t="s" s="8">
        <v>102</v>
      </c>
      <c r="I36" t="s" s="8">
        <v>112</v>
      </c>
    </row>
    <row r="37" ht="16.0" customHeight="true">
      <c r="A37" t="n" s="7">
        <v>5.2899019E7</v>
      </c>
      <c r="B37" t="s" s="8">
        <v>74</v>
      </c>
      <c r="C37" t="n" s="8">
        <f>IF(false,"005-1254", "005-1254")</f>
      </c>
      <c r="D37" t="s" s="8">
        <v>75</v>
      </c>
      <c r="E37" t="n" s="8">
        <v>1.0</v>
      </c>
      <c r="F37" t="n" s="8">
        <v>215.0</v>
      </c>
      <c r="G37" t="s" s="8">
        <v>53</v>
      </c>
      <c r="H37" t="s" s="8">
        <v>102</v>
      </c>
      <c r="I37" t="s" s="8">
        <v>114</v>
      </c>
    </row>
    <row r="38" ht="16.0" customHeight="true">
      <c r="A38" t="n" s="7">
        <v>5.2899019E7</v>
      </c>
      <c r="B38" t="s" s="8">
        <v>74</v>
      </c>
      <c r="C38" t="n" s="8">
        <f>IF(false,"005-1254", "005-1254")</f>
      </c>
      <c r="D38" t="s" s="8">
        <v>75</v>
      </c>
      <c r="E38" t="n" s="8">
        <v>1.0</v>
      </c>
      <c r="F38" t="n" s="8">
        <v>122.0</v>
      </c>
      <c r="G38" t="s" s="8">
        <v>63</v>
      </c>
      <c r="H38" t="s" s="8">
        <v>102</v>
      </c>
      <c r="I38" t="s" s="8">
        <v>115</v>
      </c>
    </row>
    <row r="39" ht="16.0" customHeight="true">
      <c r="A39" t="n" s="7">
        <v>5.287011E7</v>
      </c>
      <c r="B39" t="s" s="8">
        <v>74</v>
      </c>
      <c r="C39" t="n" s="8">
        <f>IF(false,"005-1377", "005-1377")</f>
      </c>
      <c r="D39" t="s" s="8">
        <v>116</v>
      </c>
      <c r="E39" t="n" s="8">
        <v>1.0</v>
      </c>
      <c r="F39" t="n" s="8">
        <v>95.0</v>
      </c>
      <c r="G39" t="s" s="8">
        <v>63</v>
      </c>
      <c r="H39" t="s" s="8">
        <v>102</v>
      </c>
      <c r="I39" t="s" s="8">
        <v>117</v>
      </c>
    </row>
    <row r="40" ht="16.0" customHeight="true">
      <c r="A40" t="n" s="7">
        <v>5.2878545E7</v>
      </c>
      <c r="B40" t="s" s="8">
        <v>74</v>
      </c>
      <c r="C40" t="n" s="8">
        <f>IF(false,"120921956", "120921956")</f>
      </c>
      <c r="D40" t="s" s="8">
        <v>118</v>
      </c>
      <c r="E40" t="n" s="8">
        <v>1.0</v>
      </c>
      <c r="F40" t="n" s="8">
        <v>407.0</v>
      </c>
      <c r="G40" t="s" s="8">
        <v>53</v>
      </c>
      <c r="H40" t="s" s="8">
        <v>102</v>
      </c>
      <c r="I40" t="s" s="8">
        <v>119</v>
      </c>
    </row>
    <row r="41" ht="16.0" customHeight="true">
      <c r="A41" t="n" s="7">
        <v>5.2853897E7</v>
      </c>
      <c r="B41" t="s" s="8">
        <v>74</v>
      </c>
      <c r="C41" t="n" s="8">
        <f>IF(false,"120922035", "120922035")</f>
      </c>
      <c r="D41" t="s" s="8">
        <v>120</v>
      </c>
      <c r="E41" t="n" s="8">
        <v>1.0</v>
      </c>
      <c r="F41" t="n" s="8">
        <v>486.0</v>
      </c>
      <c r="G41" t="s" s="8">
        <v>58</v>
      </c>
      <c r="H41" t="s" s="8">
        <v>102</v>
      </c>
      <c r="I41" t="s" s="8">
        <v>121</v>
      </c>
    </row>
    <row r="42" ht="16.0" customHeight="true">
      <c r="A42" t="n" s="7">
        <v>5.2871681E7</v>
      </c>
      <c r="B42" t="s" s="8">
        <v>74</v>
      </c>
      <c r="C42" t="n" s="8">
        <f>IF(false,"120922035", "120922035")</f>
      </c>
      <c r="D42" t="s" s="8">
        <v>120</v>
      </c>
      <c r="E42" t="n" s="8">
        <v>1.0</v>
      </c>
      <c r="F42" t="n" s="8">
        <v>104.0</v>
      </c>
      <c r="G42" t="s" s="8">
        <v>63</v>
      </c>
      <c r="H42" t="s" s="8">
        <v>102</v>
      </c>
      <c r="I42" t="s" s="8">
        <v>122</v>
      </c>
    </row>
    <row r="43" ht="16.0" customHeight="true">
      <c r="A43" t="n" s="7">
        <v>5.2754153E7</v>
      </c>
      <c r="B43" t="s" s="8">
        <v>56</v>
      </c>
      <c r="C43" t="n" s="8">
        <f>IF(false,"120921791", "120921791")</f>
      </c>
      <c r="D43" t="s" s="8">
        <v>123</v>
      </c>
      <c r="E43" t="n" s="8">
        <v>3.0</v>
      </c>
      <c r="F43" t="n" s="8">
        <v>756.0</v>
      </c>
      <c r="G43" t="s" s="8">
        <v>53</v>
      </c>
      <c r="H43" t="s" s="8">
        <v>102</v>
      </c>
      <c r="I43" t="s" s="8">
        <v>124</v>
      </c>
    </row>
    <row r="44" ht="16.0" customHeight="true">
      <c r="A44" t="n" s="7">
        <v>5.278339E7</v>
      </c>
      <c r="B44" t="s" s="8">
        <v>56</v>
      </c>
      <c r="C44" t="n" s="8">
        <f>IF(false,"120922784", "120922784")</f>
      </c>
      <c r="D44" t="s" s="8">
        <v>125</v>
      </c>
      <c r="E44" t="n" s="8">
        <v>1.0</v>
      </c>
      <c r="F44" t="n" s="8">
        <v>216.0</v>
      </c>
      <c r="G44" t="s" s="8">
        <v>63</v>
      </c>
      <c r="H44" t="s" s="8">
        <v>102</v>
      </c>
      <c r="I44" t="s" s="8">
        <v>126</v>
      </c>
    </row>
    <row r="45" ht="16.0" customHeight="true">
      <c r="A45" t="n" s="7">
        <v>5.2754153E7</v>
      </c>
      <c r="B45" t="s" s="8">
        <v>56</v>
      </c>
      <c r="C45" t="n" s="8">
        <f>IF(false,"120921791", "120921791")</f>
      </c>
      <c r="D45" t="s" s="8">
        <v>123</v>
      </c>
      <c r="E45" t="n" s="8">
        <v>3.0</v>
      </c>
      <c r="F45" t="n" s="8">
        <v>451.0</v>
      </c>
      <c r="G45" t="s" s="8">
        <v>63</v>
      </c>
      <c r="H45" t="s" s="8">
        <v>102</v>
      </c>
      <c r="I45" t="s" s="8">
        <v>127</v>
      </c>
    </row>
    <row r="46" ht="16.0" customHeight="true">
      <c r="A46" t="n" s="7">
        <v>5.282434E7</v>
      </c>
      <c r="B46" t="s" s="8">
        <v>74</v>
      </c>
      <c r="C46" t="n" s="8">
        <f>IF(false,"005-1255", "005-1255")</f>
      </c>
      <c r="D46" t="s" s="8">
        <v>83</v>
      </c>
      <c r="E46" t="n" s="8">
        <v>1.0</v>
      </c>
      <c r="F46" t="n" s="8">
        <v>160.0</v>
      </c>
      <c r="G46" t="s" s="8">
        <v>53</v>
      </c>
      <c r="H46" t="s" s="8">
        <v>102</v>
      </c>
      <c r="I46" t="s" s="8">
        <v>128</v>
      </c>
    </row>
    <row r="47" ht="16.0" customHeight="true">
      <c r="A47" t="n" s="7">
        <v>5.2906372E7</v>
      </c>
      <c r="B47" t="s" s="8">
        <v>74</v>
      </c>
      <c r="C47" t="n" s="8">
        <f>IF(false,"120922558", "120922558")</f>
      </c>
      <c r="D47" t="s" s="8">
        <v>129</v>
      </c>
      <c r="E47" t="n" s="8">
        <v>1.0</v>
      </c>
      <c r="F47" t="n" s="8">
        <v>15.0</v>
      </c>
      <c r="G47" t="s" s="8">
        <v>53</v>
      </c>
      <c r="H47" t="s" s="8">
        <v>102</v>
      </c>
      <c r="I47" t="s" s="8">
        <v>130</v>
      </c>
    </row>
    <row r="48" ht="16.0" customHeight="true">
      <c r="A48" t="n" s="7">
        <v>5.2906372E7</v>
      </c>
      <c r="B48" t="s" s="8">
        <v>74</v>
      </c>
      <c r="C48" t="n" s="8">
        <f>IF(false,"120922558", "120922558")</f>
      </c>
      <c r="D48" t="s" s="8">
        <v>129</v>
      </c>
      <c r="E48" t="n" s="8">
        <v>1.0</v>
      </c>
      <c r="F48" t="n" s="8">
        <v>1398.0</v>
      </c>
      <c r="G48" t="s" s="8">
        <v>58</v>
      </c>
      <c r="H48" t="s" s="8">
        <v>102</v>
      </c>
      <c r="I48" t="s" s="8">
        <v>131</v>
      </c>
    </row>
    <row r="49" ht="16.0" customHeight="true">
      <c r="A49" t="n" s="7">
        <v>5.2908978E7</v>
      </c>
      <c r="B49" t="s" s="8">
        <v>74</v>
      </c>
      <c r="C49" t="n" s="8">
        <f>IF(false,"120922767", "120922767")</f>
      </c>
      <c r="D49" t="s" s="8">
        <v>132</v>
      </c>
      <c r="E49" t="n" s="8">
        <v>1.0</v>
      </c>
      <c r="F49" t="n" s="8">
        <v>255.0</v>
      </c>
      <c r="G49" t="s" s="8">
        <v>53</v>
      </c>
      <c r="H49" t="s" s="8">
        <v>102</v>
      </c>
      <c r="I49" t="s" s="8">
        <v>133</v>
      </c>
    </row>
    <row r="50" ht="16.0" customHeight="true">
      <c r="A50" t="n" s="7">
        <v>5.2708973E7</v>
      </c>
      <c r="B50" t="s" s="8">
        <v>56</v>
      </c>
      <c r="C50" t="n" s="8">
        <f>IF(false,"120921202", "120921202")</f>
      </c>
      <c r="D50" t="s" s="8">
        <v>96</v>
      </c>
      <c r="E50" t="n" s="8">
        <v>3.0</v>
      </c>
      <c r="F50" t="n" s="8">
        <v>276.0</v>
      </c>
      <c r="G50" t="s" s="8">
        <v>63</v>
      </c>
      <c r="H50" t="s" s="8">
        <v>102</v>
      </c>
      <c r="I50" t="s" s="8">
        <v>134</v>
      </c>
    </row>
    <row r="51" ht="16.0" customHeight="true">
      <c r="A51" t="n" s="7">
        <v>5.2903085E7</v>
      </c>
      <c r="B51" t="s" s="8">
        <v>74</v>
      </c>
      <c r="C51" t="n" s="8">
        <f>IF(false,"005-1254", "005-1254")</f>
      </c>
      <c r="D51" t="s" s="8">
        <v>75</v>
      </c>
      <c r="E51" t="n" s="8">
        <v>1.0</v>
      </c>
      <c r="F51" t="n" s="8">
        <v>215.0</v>
      </c>
      <c r="G51" t="s" s="8">
        <v>53</v>
      </c>
      <c r="H51" t="s" s="8">
        <v>102</v>
      </c>
      <c r="I51" t="s" s="8">
        <v>135</v>
      </c>
    </row>
    <row r="52" ht="16.0" customHeight="true">
      <c r="A52" t="n" s="7">
        <v>5.2808711E7</v>
      </c>
      <c r="B52" t="s" s="8">
        <v>56</v>
      </c>
      <c r="C52" t="n" s="8">
        <f>IF(false,"01-003884", "01-003884")</f>
      </c>
      <c r="D52" t="s" s="8">
        <v>98</v>
      </c>
      <c r="E52" t="n" s="8">
        <v>2.0</v>
      </c>
      <c r="F52" t="n" s="8">
        <v>200.0</v>
      </c>
      <c r="G52" t="s" s="8">
        <v>53</v>
      </c>
      <c r="H52" t="s" s="8">
        <v>102</v>
      </c>
      <c r="I52" t="s" s="8">
        <v>136</v>
      </c>
    </row>
    <row r="53" ht="16.0" customHeight="true">
      <c r="A53" t="n" s="7">
        <v>5.3203344E7</v>
      </c>
      <c r="B53" t="s" s="8">
        <v>54</v>
      </c>
      <c r="C53" t="n" s="8">
        <f>IF(false,"01-003884", "01-003884")</f>
      </c>
      <c r="D53" t="s" s="8">
        <v>98</v>
      </c>
      <c r="E53" t="n" s="8">
        <v>2.0</v>
      </c>
      <c r="F53" t="n" s="8">
        <v>129.0</v>
      </c>
      <c r="G53" t="s" s="8">
        <v>63</v>
      </c>
      <c r="H53" t="s" s="8">
        <v>102</v>
      </c>
      <c r="I53" t="s" s="8">
        <v>137</v>
      </c>
    </row>
    <row r="54" ht="16.0" customHeight="true">
      <c r="A54" t="n" s="7">
        <v>5.28996E7</v>
      </c>
      <c r="B54" t="s" s="8">
        <v>74</v>
      </c>
      <c r="C54" t="n" s="8">
        <f>IF(false,"005-1254", "005-1254")</f>
      </c>
      <c r="D54" t="s" s="8">
        <v>75</v>
      </c>
      <c r="E54" t="n" s="8">
        <v>1.0</v>
      </c>
      <c r="F54" t="n" s="8">
        <v>272.0</v>
      </c>
      <c r="G54" t="s" s="8">
        <v>53</v>
      </c>
      <c r="H54" t="s" s="8">
        <v>102</v>
      </c>
      <c r="I54" t="s" s="8">
        <v>138</v>
      </c>
    </row>
    <row r="55" ht="16.0" customHeight="true">
      <c r="A55" t="n" s="7">
        <v>5.2721575E7</v>
      </c>
      <c r="B55" t="s" s="8">
        <v>56</v>
      </c>
      <c r="C55" t="n" s="8">
        <f>IF(false,"120921957", "120921957")</f>
      </c>
      <c r="D55" t="s" s="8">
        <v>62</v>
      </c>
      <c r="E55" t="n" s="8">
        <v>1.0</v>
      </c>
      <c r="F55" t="n" s="8">
        <v>142.0</v>
      </c>
      <c r="G55" t="s" s="8">
        <v>53</v>
      </c>
      <c r="H55" t="s" s="8">
        <v>102</v>
      </c>
      <c r="I55" t="s" s="8">
        <v>139</v>
      </c>
    </row>
    <row r="56" ht="16.0" customHeight="true">
      <c r="A56" t="n" s="7">
        <v>5.288323E7</v>
      </c>
      <c r="B56" t="s" s="8">
        <v>74</v>
      </c>
      <c r="C56" t="n" s="8">
        <f>IF(false,"120923031", "120923031")</f>
      </c>
      <c r="D56" t="s" s="8">
        <v>140</v>
      </c>
      <c r="E56" t="n" s="8">
        <v>1.0</v>
      </c>
      <c r="F56" t="n" s="8">
        <v>92.0</v>
      </c>
      <c r="G56" t="s" s="8">
        <v>53</v>
      </c>
      <c r="H56" t="s" s="8">
        <v>102</v>
      </c>
      <c r="I56" t="s" s="8">
        <v>141</v>
      </c>
    </row>
    <row r="57" ht="16.0" customHeight="true">
      <c r="A57" t="n" s="7">
        <v>5.2782922E7</v>
      </c>
      <c r="B57" t="s" s="8">
        <v>56</v>
      </c>
      <c r="C57" t="n" s="8">
        <f>IF(false,"120922395", "120922395")</f>
      </c>
      <c r="D57" t="s" s="8">
        <v>142</v>
      </c>
      <c r="E57" t="n" s="8">
        <v>1.0</v>
      </c>
      <c r="F57" t="n" s="8">
        <v>135.0</v>
      </c>
      <c r="G57" t="s" s="8">
        <v>63</v>
      </c>
      <c r="H57" t="s" s="8">
        <v>102</v>
      </c>
      <c r="I57" t="s" s="8">
        <v>143</v>
      </c>
    </row>
    <row r="58" ht="16.0" customHeight="true">
      <c r="A58" t="n" s="7">
        <v>5.2985879E7</v>
      </c>
      <c r="B58" t="s" s="8">
        <v>74</v>
      </c>
      <c r="C58" t="n" s="8">
        <f>IF(false,"120922894", "120922894")</f>
      </c>
      <c r="D58" t="s" s="8">
        <v>144</v>
      </c>
      <c r="E58" t="n" s="8">
        <v>3.0</v>
      </c>
      <c r="F58" t="n" s="8">
        <v>114.0</v>
      </c>
      <c r="G58" t="s" s="8">
        <v>53</v>
      </c>
      <c r="H58" t="s" s="8">
        <v>102</v>
      </c>
      <c r="I58" t="s" s="8">
        <v>145</v>
      </c>
    </row>
    <row r="59" ht="16.0" customHeight="true">
      <c r="A59" t="n" s="7">
        <v>5.2905188E7</v>
      </c>
      <c r="B59" t="s" s="8">
        <v>74</v>
      </c>
      <c r="C59" t="n" s="8">
        <f>IF(false,"005-1181", "005-1181")</f>
      </c>
      <c r="D59" t="s" s="8">
        <v>146</v>
      </c>
      <c r="E59" t="n" s="8">
        <v>2.0</v>
      </c>
      <c r="F59" t="n" s="8">
        <v>502.0</v>
      </c>
      <c r="G59" t="s" s="8">
        <v>53</v>
      </c>
      <c r="H59" t="s" s="8">
        <v>102</v>
      </c>
      <c r="I59" t="s" s="8">
        <v>147</v>
      </c>
    </row>
    <row r="60" ht="16.0" customHeight="true">
      <c r="A60" t="n" s="7">
        <v>5.2955882E7</v>
      </c>
      <c r="B60" t="s" s="8">
        <v>74</v>
      </c>
      <c r="C60" t="n" s="8">
        <f>IF(false,"120922774", "120922774")</f>
      </c>
      <c r="D60" t="s" s="8">
        <v>148</v>
      </c>
      <c r="E60" t="n" s="8">
        <v>1.0</v>
      </c>
      <c r="F60" t="n" s="8">
        <v>204.0</v>
      </c>
      <c r="G60" t="s" s="8">
        <v>53</v>
      </c>
      <c r="H60" t="s" s="8">
        <v>102</v>
      </c>
      <c r="I60" t="s" s="8">
        <v>149</v>
      </c>
    </row>
    <row r="61" ht="16.0" customHeight="true">
      <c r="A61" t="n" s="7">
        <v>5.2488502E7</v>
      </c>
      <c r="B61" t="s" s="8">
        <v>80</v>
      </c>
      <c r="C61" t="n" s="8">
        <f>IF(false,"120922954", "120922954")</f>
      </c>
      <c r="D61" t="s" s="8">
        <v>150</v>
      </c>
      <c r="E61" t="n" s="8">
        <v>1.0</v>
      </c>
      <c r="F61" t="n" s="8">
        <v>21.0</v>
      </c>
      <c r="G61" t="s" s="8">
        <v>53</v>
      </c>
      <c r="H61" t="s" s="8">
        <v>102</v>
      </c>
      <c r="I61" t="s" s="8">
        <v>151</v>
      </c>
    </row>
    <row r="62" ht="16.0" customHeight="true">
      <c r="A62" t="n" s="7">
        <v>5.2660023E7</v>
      </c>
      <c r="B62" t="s" s="8">
        <v>69</v>
      </c>
      <c r="C62" t="n" s="8">
        <f>IF(false,"120922769", "120922769")</f>
      </c>
      <c r="D62" t="s" s="8">
        <v>152</v>
      </c>
      <c r="E62" t="n" s="8">
        <v>1.0</v>
      </c>
      <c r="F62" t="n" s="8">
        <v>159.0</v>
      </c>
      <c r="G62" t="s" s="8">
        <v>53</v>
      </c>
      <c r="H62" t="s" s="8">
        <v>102</v>
      </c>
      <c r="I62" t="s" s="8">
        <v>153</v>
      </c>
    </row>
    <row r="63" ht="16.0" customHeight="true">
      <c r="A63" t="n" s="7">
        <v>5.2674546E7</v>
      </c>
      <c r="B63" t="s" s="8">
        <v>69</v>
      </c>
      <c r="C63" t="n" s="8">
        <f>IF(false,"000-631", "000-631")</f>
      </c>
      <c r="D63" t="s" s="8">
        <v>91</v>
      </c>
      <c r="E63" t="n" s="8">
        <v>3.0</v>
      </c>
      <c r="F63" t="n" s="8">
        <v>300.0</v>
      </c>
      <c r="G63" t="s" s="8">
        <v>53</v>
      </c>
      <c r="H63" t="s" s="8">
        <v>102</v>
      </c>
      <c r="I63" t="s" s="8">
        <v>154</v>
      </c>
    </row>
    <row r="64" ht="16.0" customHeight="true">
      <c r="A64" t="n" s="7">
        <v>5.3069734E7</v>
      </c>
      <c r="B64" t="s" s="8">
        <v>77</v>
      </c>
      <c r="C64" t="n" s="8">
        <f>IF(false,"120922456", "120922456")</f>
      </c>
      <c r="D64" t="s" s="8">
        <v>155</v>
      </c>
      <c r="E64" t="n" s="8">
        <v>2.0</v>
      </c>
      <c r="F64" t="n" s="8">
        <v>356.0</v>
      </c>
      <c r="G64" t="s" s="8">
        <v>53</v>
      </c>
      <c r="H64" t="s" s="8">
        <v>156</v>
      </c>
      <c r="I64" t="s" s="8">
        <v>157</v>
      </c>
    </row>
    <row r="65" ht="16.0" customHeight="true">
      <c r="A65" t="n" s="7">
        <v>5.2816123E7</v>
      </c>
      <c r="B65" t="s" s="8">
        <v>56</v>
      </c>
      <c r="C65" t="n" s="8">
        <f>IF(false,"01-004111", "01-004111")</f>
      </c>
      <c r="D65" t="s" s="8">
        <v>78</v>
      </c>
      <c r="E65" t="n" s="8">
        <v>1.0</v>
      </c>
      <c r="F65" t="n" s="8">
        <v>136.0</v>
      </c>
      <c r="G65" t="s" s="8">
        <v>53</v>
      </c>
      <c r="H65" t="s" s="8">
        <v>156</v>
      </c>
      <c r="I65" t="s" s="8">
        <v>158</v>
      </c>
    </row>
    <row r="66" ht="16.0" customHeight="true">
      <c r="A66" t="n" s="7">
        <v>5.2861371E7</v>
      </c>
      <c r="B66" t="s" s="8">
        <v>74</v>
      </c>
      <c r="C66" t="n" s="8">
        <f>IF(false,"120921202", "120921202")</f>
      </c>
      <c r="D66" t="s" s="8">
        <v>96</v>
      </c>
      <c r="E66" t="n" s="8">
        <v>1.0</v>
      </c>
      <c r="F66" t="n" s="8">
        <v>79.0</v>
      </c>
      <c r="G66" t="s" s="8">
        <v>58</v>
      </c>
      <c r="H66" t="s" s="8">
        <v>156</v>
      </c>
      <c r="I66" t="s" s="8">
        <v>159</v>
      </c>
    </row>
    <row r="67" ht="16.0" customHeight="true">
      <c r="A67" t="n" s="7">
        <v>5.2867753E7</v>
      </c>
      <c r="B67" t="s" s="8">
        <v>74</v>
      </c>
      <c r="C67" t="n" s="8">
        <f>IF(false,"005-1111", "005-1111")</f>
      </c>
      <c r="D67" t="s" s="8">
        <v>160</v>
      </c>
      <c r="E67" t="n" s="8">
        <v>1.0</v>
      </c>
      <c r="F67" t="n" s="8">
        <v>267.0</v>
      </c>
      <c r="G67" t="s" s="8">
        <v>53</v>
      </c>
      <c r="H67" t="s" s="8">
        <v>156</v>
      </c>
      <c r="I67" t="s" s="8">
        <v>161</v>
      </c>
    </row>
    <row r="68" ht="16.0" customHeight="true">
      <c r="A68" t="n" s="7">
        <v>5.2867753E7</v>
      </c>
      <c r="B68" t="s" s="8">
        <v>74</v>
      </c>
      <c r="C68" t="n" s="8">
        <f>IF(false,"005-1119", "005-1119")</f>
      </c>
      <c r="D68" t="s" s="8">
        <v>162</v>
      </c>
      <c r="E68" t="n" s="8">
        <v>1.0</v>
      </c>
      <c r="F68" t="n" s="8">
        <v>242.0</v>
      </c>
      <c r="G68" t="s" s="8">
        <v>53</v>
      </c>
      <c r="H68" t="s" s="8">
        <v>156</v>
      </c>
      <c r="I68" t="s" s="8">
        <v>161</v>
      </c>
    </row>
    <row r="69" ht="16.0" customHeight="true">
      <c r="A69" t="n" s="7">
        <v>5.2846348E7</v>
      </c>
      <c r="B69" t="s" s="8">
        <v>74</v>
      </c>
      <c r="C69" t="n" s="8">
        <f>IF(false,"120921945", "120921945")</f>
      </c>
      <c r="D69" t="s" s="8">
        <v>89</v>
      </c>
      <c r="E69" t="n" s="8">
        <v>1.0</v>
      </c>
      <c r="F69" t="n" s="8">
        <v>34.0</v>
      </c>
      <c r="G69" t="s" s="8">
        <v>53</v>
      </c>
      <c r="H69" t="s" s="8">
        <v>156</v>
      </c>
      <c r="I69" t="s" s="8">
        <v>163</v>
      </c>
    </row>
    <row r="70" ht="16.0" customHeight="true">
      <c r="A70" t="n" s="7">
        <v>5.3087115E7</v>
      </c>
      <c r="B70" t="s" s="8">
        <v>77</v>
      </c>
      <c r="C70" t="n" s="8">
        <f>IF(false,"120923113", "120923113")</f>
      </c>
      <c r="D70" t="s" s="8">
        <v>164</v>
      </c>
      <c r="E70" t="n" s="8">
        <v>6.0</v>
      </c>
      <c r="F70" t="n" s="8">
        <v>1002.0</v>
      </c>
      <c r="G70" t="s" s="8">
        <v>53</v>
      </c>
      <c r="H70" t="s" s="8">
        <v>156</v>
      </c>
      <c r="I70" t="s" s="8">
        <v>165</v>
      </c>
    </row>
    <row r="71" ht="16.0" customHeight="true">
      <c r="A71" t="n" s="7">
        <v>5.3296611E7</v>
      </c>
      <c r="B71" t="s" s="8">
        <v>102</v>
      </c>
      <c r="C71" t="n" s="8">
        <f>IF(false,"120922351", "120922351")</f>
      </c>
      <c r="D71" t="s" s="8">
        <v>166</v>
      </c>
      <c r="E71" t="n" s="8">
        <v>1.0</v>
      </c>
      <c r="F71" t="n" s="8">
        <v>75.0</v>
      </c>
      <c r="G71" t="s" s="8">
        <v>63</v>
      </c>
      <c r="H71" t="s" s="8">
        <v>156</v>
      </c>
      <c r="I71" t="s" s="8">
        <v>167</v>
      </c>
    </row>
    <row r="72" ht="16.0" customHeight="true">
      <c r="A72" t="n" s="7">
        <v>5.32495E7</v>
      </c>
      <c r="B72" t="s" s="8">
        <v>102</v>
      </c>
      <c r="C72" t="n" s="8">
        <f>IF(false,"120921818", "120921818")</f>
      </c>
      <c r="D72" t="s" s="8">
        <v>168</v>
      </c>
      <c r="E72" t="n" s="8">
        <v>1.0</v>
      </c>
      <c r="F72" t="n" s="8">
        <v>10.0</v>
      </c>
      <c r="G72" t="s" s="8">
        <v>63</v>
      </c>
      <c r="H72" t="s" s="8">
        <v>156</v>
      </c>
      <c r="I72" t="s" s="8">
        <v>169</v>
      </c>
    </row>
    <row r="73" ht="16.0" customHeight="true">
      <c r="A73" t="n" s="7">
        <v>5.3014919E7</v>
      </c>
      <c r="B73" t="s" s="8">
        <v>77</v>
      </c>
      <c r="C73" t="n" s="8">
        <f>IF(false,"120921533", "120921533")</f>
      </c>
      <c r="D73" t="s" s="8">
        <v>170</v>
      </c>
      <c r="E73" t="n" s="8">
        <v>1.0</v>
      </c>
      <c r="F73" t="n" s="8">
        <v>328.0</v>
      </c>
      <c r="G73" t="s" s="8">
        <v>53</v>
      </c>
      <c r="H73" t="s" s="8">
        <v>156</v>
      </c>
      <c r="I73" t="s" s="8">
        <v>171</v>
      </c>
    </row>
    <row r="74" ht="16.0" customHeight="true">
      <c r="A74" t="n" s="7">
        <v>5.3064924E7</v>
      </c>
      <c r="B74" t="s" s="8">
        <v>77</v>
      </c>
      <c r="C74" t="n" s="8">
        <f>IF(false,"120922035", "120922035")</f>
      </c>
      <c r="D74" t="s" s="8">
        <v>120</v>
      </c>
      <c r="E74" t="n" s="8">
        <v>1.0</v>
      </c>
      <c r="F74" t="n" s="8">
        <v>108.0</v>
      </c>
      <c r="G74" t="s" s="8">
        <v>53</v>
      </c>
      <c r="H74" t="s" s="8">
        <v>156</v>
      </c>
      <c r="I74" t="s" s="8">
        <v>172</v>
      </c>
    </row>
    <row r="75" ht="16.0" customHeight="true">
      <c r="A75" t="n" s="7">
        <v>5.2973583E7</v>
      </c>
      <c r="B75" t="s" s="8">
        <v>74</v>
      </c>
      <c r="C75" t="n" s="8">
        <f>IF(false,"005-1254", "005-1254")</f>
      </c>
      <c r="D75" t="s" s="8">
        <v>75</v>
      </c>
      <c r="E75" t="n" s="8">
        <v>1.0</v>
      </c>
      <c r="F75" t="n" s="8">
        <v>215.0</v>
      </c>
      <c r="G75" t="s" s="8">
        <v>53</v>
      </c>
      <c r="H75" t="s" s="8">
        <v>156</v>
      </c>
      <c r="I75" t="s" s="8">
        <v>173</v>
      </c>
    </row>
    <row r="76" ht="16.0" customHeight="true">
      <c r="A76" t="n" s="7">
        <v>5.3127003E7</v>
      </c>
      <c r="B76" t="s" s="8">
        <v>54</v>
      </c>
      <c r="C76" t="n" s="8">
        <f>IF(false,"005-1254", "005-1254")</f>
      </c>
      <c r="D76" t="s" s="8">
        <v>75</v>
      </c>
      <c r="E76" t="n" s="8">
        <v>4.0</v>
      </c>
      <c r="F76" t="n" s="8">
        <v>864.0</v>
      </c>
      <c r="G76" t="s" s="8">
        <v>53</v>
      </c>
      <c r="H76" t="s" s="8">
        <v>156</v>
      </c>
      <c r="I76" t="s" s="8">
        <v>174</v>
      </c>
    </row>
    <row r="77" ht="16.0" customHeight="true">
      <c r="A77" t="n" s="7">
        <v>5.2993152E7</v>
      </c>
      <c r="B77" t="s" s="8">
        <v>77</v>
      </c>
      <c r="C77" t="n" s="8">
        <f>IF(false,"01-003924", "01-003924")</f>
      </c>
      <c r="D77" t="s" s="8">
        <v>175</v>
      </c>
      <c r="E77" t="n" s="8">
        <v>1.0</v>
      </c>
      <c r="F77" t="n" s="8">
        <v>521.0</v>
      </c>
      <c r="G77" t="s" s="8">
        <v>63</v>
      </c>
      <c r="H77" t="s" s="8">
        <v>156</v>
      </c>
      <c r="I77" t="s" s="8">
        <v>176</v>
      </c>
    </row>
    <row r="78" ht="16.0" customHeight="true">
      <c r="A78" t="n" s="7">
        <v>5.2991093E7</v>
      </c>
      <c r="B78" t="s" s="8">
        <v>77</v>
      </c>
      <c r="C78" t="n" s="8">
        <f>IF(false,"01-004111", "01-004111")</f>
      </c>
      <c r="D78" t="s" s="8">
        <v>78</v>
      </c>
      <c r="E78" t="n" s="8">
        <v>1.0</v>
      </c>
      <c r="F78" t="n" s="8">
        <v>129.0</v>
      </c>
      <c r="G78" t="s" s="8">
        <v>53</v>
      </c>
      <c r="H78" t="s" s="8">
        <v>156</v>
      </c>
      <c r="I78" t="s" s="8">
        <v>177</v>
      </c>
    </row>
    <row r="79" ht="16.0" customHeight="true">
      <c r="A79" t="n" s="7">
        <v>5.2991093E7</v>
      </c>
      <c r="B79" t="s" s="8">
        <v>77</v>
      </c>
      <c r="C79" t="n" s="8">
        <f>IF(false,"005-1555", "005-1555")</f>
      </c>
      <c r="D79" t="s" s="8">
        <v>178</v>
      </c>
      <c r="E79" t="n" s="8">
        <v>1.0</v>
      </c>
      <c r="F79" t="n" s="8">
        <v>129.0</v>
      </c>
      <c r="G79" t="s" s="8">
        <v>53</v>
      </c>
      <c r="H79" t="s" s="8">
        <v>156</v>
      </c>
      <c r="I79" t="s" s="8">
        <v>177</v>
      </c>
    </row>
    <row r="80" ht="16.0" customHeight="true">
      <c r="A80" t="n" s="7">
        <v>5.3098718E7</v>
      </c>
      <c r="B80" t="s" s="8">
        <v>77</v>
      </c>
      <c r="C80" t="n" s="8">
        <f>IF(false,"005-1381", "005-1381")</f>
      </c>
      <c r="D80" t="s" s="8">
        <v>179</v>
      </c>
      <c r="E80" t="n" s="8">
        <v>1.0</v>
      </c>
      <c r="F80" t="n" s="8">
        <v>35.0</v>
      </c>
      <c r="G80" t="s" s="8">
        <v>63</v>
      </c>
      <c r="H80" t="s" s="8">
        <v>156</v>
      </c>
      <c r="I80" t="s" s="8">
        <v>180</v>
      </c>
    </row>
    <row r="81" ht="16.0" customHeight="true">
      <c r="A81" t="n" s="7">
        <v>5.3121647E7</v>
      </c>
      <c r="B81" t="s" s="8">
        <v>54</v>
      </c>
      <c r="C81" t="n" s="8">
        <f>IF(false,"120922892", "120922892")</f>
      </c>
      <c r="D81" t="s" s="8">
        <v>181</v>
      </c>
      <c r="E81" t="n" s="8">
        <v>1.0</v>
      </c>
      <c r="F81" t="n" s="8">
        <v>63.0</v>
      </c>
      <c r="G81" t="s" s="8">
        <v>53</v>
      </c>
      <c r="H81" t="s" s="8">
        <v>156</v>
      </c>
      <c r="I81" t="s" s="8">
        <v>182</v>
      </c>
    </row>
    <row r="82" ht="16.0" customHeight="true">
      <c r="A82" t="n" s="7">
        <v>5.3019962E7</v>
      </c>
      <c r="B82" t="s" s="8">
        <v>77</v>
      </c>
      <c r="C82" t="n" s="8">
        <f>IF(false,"005-1373", "005-1373")</f>
      </c>
      <c r="D82" t="s" s="8">
        <v>183</v>
      </c>
      <c r="E82" t="n" s="8">
        <v>1.0</v>
      </c>
      <c r="F82" t="n" s="8">
        <v>32.0</v>
      </c>
      <c r="G82" t="s" s="8">
        <v>63</v>
      </c>
      <c r="H82" t="s" s="8">
        <v>156</v>
      </c>
      <c r="I82" t="s" s="8">
        <v>184</v>
      </c>
    </row>
    <row r="83" ht="16.0" customHeight="true">
      <c r="A83" t="n" s="7">
        <v>5.2697151E7</v>
      </c>
      <c r="B83" t="s" s="8">
        <v>56</v>
      </c>
      <c r="C83" t="n" s="8">
        <f>IF(false,"120921899", "120921899")</f>
      </c>
      <c r="D83" t="s" s="8">
        <v>185</v>
      </c>
      <c r="E83" t="n" s="8">
        <v>4.0</v>
      </c>
      <c r="F83" t="n" s="8">
        <v>724.0</v>
      </c>
      <c r="G83" t="s" s="8">
        <v>53</v>
      </c>
      <c r="H83" t="s" s="8">
        <v>156</v>
      </c>
      <c r="I83" t="s" s="8">
        <v>186</v>
      </c>
    </row>
    <row r="84" ht="16.0" customHeight="true">
      <c r="A84" t="n" s="7">
        <v>5.2569203E7</v>
      </c>
      <c r="B84" t="s" s="8">
        <v>69</v>
      </c>
      <c r="C84" t="n" s="8">
        <f>IF(false,"000-631", "000-631")</f>
      </c>
      <c r="D84" t="s" s="8">
        <v>91</v>
      </c>
      <c r="E84" t="n" s="8">
        <v>14.0</v>
      </c>
      <c r="F84" t="n" s="8">
        <v>1400.0</v>
      </c>
      <c r="G84" t="s" s="8">
        <v>53</v>
      </c>
      <c r="H84" t="s" s="8">
        <v>156</v>
      </c>
      <c r="I84" t="s" s="8">
        <v>187</v>
      </c>
    </row>
    <row r="85" ht="16.0" customHeight="true">
      <c r="A85" t="n" s="7">
        <v>5.2916415E7</v>
      </c>
      <c r="B85" t="s" s="8">
        <v>74</v>
      </c>
      <c r="C85" t="n" s="8">
        <f>IF(false,"005-1255", "005-1255")</f>
      </c>
      <c r="D85" t="s" s="8">
        <v>83</v>
      </c>
      <c r="E85" t="n" s="8">
        <v>1.0</v>
      </c>
      <c r="F85" t="n" s="8">
        <v>160.0</v>
      </c>
      <c r="G85" t="s" s="8">
        <v>53</v>
      </c>
      <c r="H85" t="s" s="8">
        <v>156</v>
      </c>
      <c r="I85" t="s" s="8">
        <v>188</v>
      </c>
    </row>
    <row r="86" ht="16.0" customHeight="true">
      <c r="A86" t="n" s="7">
        <v>5.3231928E7</v>
      </c>
      <c r="B86" t="s" s="8">
        <v>54</v>
      </c>
      <c r="C86" t="n" s="8">
        <f>IF(false,"003-318", "003-318")</f>
      </c>
      <c r="D86" t="s" s="8">
        <v>189</v>
      </c>
      <c r="E86" t="n" s="8">
        <v>1.0</v>
      </c>
      <c r="F86" t="n" s="8">
        <v>96.0</v>
      </c>
      <c r="G86" t="s" s="8">
        <v>63</v>
      </c>
      <c r="H86" t="s" s="8">
        <v>156</v>
      </c>
      <c r="I86" t="s" s="8">
        <v>190</v>
      </c>
    </row>
    <row r="87" ht="16.0" customHeight="true">
      <c r="A87" t="n" s="7">
        <v>5.2634879E7</v>
      </c>
      <c r="B87" t="s" s="8">
        <v>69</v>
      </c>
      <c r="C87" t="n" s="8">
        <f>IF(false,"005-1255", "005-1255")</f>
      </c>
      <c r="D87" t="s" s="8">
        <v>83</v>
      </c>
      <c r="E87" t="n" s="8">
        <v>1.0</v>
      </c>
      <c r="F87" t="n" s="8">
        <v>160.0</v>
      </c>
      <c r="G87" t="s" s="8">
        <v>53</v>
      </c>
      <c r="H87" t="s" s="8">
        <v>156</v>
      </c>
      <c r="I87" t="s" s="8">
        <v>191</v>
      </c>
    </row>
    <row r="88" ht="16.0" customHeight="true">
      <c r="A88" t="n" s="7">
        <v>5.3327336E7</v>
      </c>
      <c r="B88" t="s" s="8">
        <v>102</v>
      </c>
      <c r="C88" t="n" s="8">
        <f>IF(false,"2152400408", "2152400408")</f>
      </c>
      <c r="D88" t="s" s="8">
        <v>192</v>
      </c>
      <c r="E88" t="n" s="8">
        <v>1.0</v>
      </c>
      <c r="F88" t="n" s="8">
        <v>163.0</v>
      </c>
      <c r="G88" t="s" s="8">
        <v>63</v>
      </c>
      <c r="H88" t="s" s="8">
        <v>156</v>
      </c>
      <c r="I88" t="s" s="8">
        <v>193</v>
      </c>
    </row>
    <row r="89" ht="16.0" customHeight="true">
      <c r="A89" t="n" s="7">
        <v>5.2969218E7</v>
      </c>
      <c r="B89" t="s" s="8">
        <v>74</v>
      </c>
      <c r="C89" t="n" s="8">
        <f>IF(false,"005-1273", "005-1273")</f>
      </c>
      <c r="D89" t="s" s="8">
        <v>194</v>
      </c>
      <c r="E89" t="n" s="8">
        <v>1.0</v>
      </c>
      <c r="F89" t="n" s="8">
        <v>202.0</v>
      </c>
      <c r="G89" t="s" s="8">
        <v>53</v>
      </c>
      <c r="H89" t="s" s="8">
        <v>156</v>
      </c>
      <c r="I89" t="s" s="8">
        <v>195</v>
      </c>
    </row>
    <row r="90" ht="16.0" customHeight="true">
      <c r="A90" t="n" s="7">
        <v>5.3082823E7</v>
      </c>
      <c r="B90" t="s" s="8">
        <v>77</v>
      </c>
      <c r="C90" t="n" s="8">
        <f>IF(false,"120921202", "120921202")</f>
      </c>
      <c r="D90" t="s" s="8">
        <v>96</v>
      </c>
      <c r="E90" t="n" s="8">
        <v>1.0</v>
      </c>
      <c r="F90" t="n" s="8">
        <v>545.0</v>
      </c>
      <c r="G90" t="s" s="8">
        <v>63</v>
      </c>
      <c r="H90" t="s" s="8">
        <v>156</v>
      </c>
      <c r="I90" t="s" s="8">
        <v>196</v>
      </c>
    </row>
    <row r="91" ht="16.0" customHeight="true">
      <c r="A91" t="n" s="7">
        <v>5.3082823E7</v>
      </c>
      <c r="B91" t="s" s="8">
        <v>77</v>
      </c>
      <c r="C91" t="n" s="8">
        <f>IF(false,"003-318", "003-318")</f>
      </c>
      <c r="D91" t="s" s="8">
        <v>189</v>
      </c>
      <c r="E91" t="n" s="8">
        <v>1.0</v>
      </c>
      <c r="F91" t="n" s="8">
        <v>451.0</v>
      </c>
      <c r="G91" t="s" s="8">
        <v>63</v>
      </c>
      <c r="H91" t="s" s="8">
        <v>156</v>
      </c>
      <c r="I91" t="s" s="8">
        <v>196</v>
      </c>
    </row>
    <row r="92" ht="16.0" customHeight="true">
      <c r="A92" t="n" s="7">
        <v>5.3114856E7</v>
      </c>
      <c r="B92" t="s" s="8">
        <v>77</v>
      </c>
      <c r="C92" t="n" s="8">
        <f>IF(false,"01-003884", "01-003884")</f>
      </c>
      <c r="D92" t="s" s="8">
        <v>98</v>
      </c>
      <c r="E92" t="n" s="8">
        <v>1.0</v>
      </c>
      <c r="F92" t="n" s="8">
        <v>173.0</v>
      </c>
      <c r="G92" t="s" s="8">
        <v>53</v>
      </c>
      <c r="H92" t="s" s="8">
        <v>156</v>
      </c>
      <c r="I92" t="s" s="8">
        <v>197</v>
      </c>
    </row>
    <row r="93" ht="16.0" customHeight="true">
      <c r="A93" t="n" s="7">
        <v>5.2992662E7</v>
      </c>
      <c r="B93" t="s" s="8">
        <v>77</v>
      </c>
      <c r="C93" t="n" s="8">
        <f>IF(false,"120923178", "120923178")</f>
      </c>
      <c r="D93" t="s" s="8">
        <v>198</v>
      </c>
      <c r="E93" t="n" s="8">
        <v>1.0</v>
      </c>
      <c r="F93" t="n" s="8">
        <v>486.0</v>
      </c>
      <c r="G93" t="s" s="8">
        <v>63</v>
      </c>
      <c r="H93" t="s" s="8">
        <v>156</v>
      </c>
      <c r="I93" t="s" s="8">
        <v>199</v>
      </c>
    </row>
    <row r="94" ht="16.0" customHeight="true">
      <c r="A94" t="n" s="7">
        <v>5.3125389E7</v>
      </c>
      <c r="B94" t="s" s="8">
        <v>54</v>
      </c>
      <c r="C94" t="n" s="8">
        <f>IF(false,"005-1555", "005-1555")</f>
      </c>
      <c r="D94" t="s" s="8">
        <v>178</v>
      </c>
      <c r="E94" t="n" s="8">
        <v>1.0</v>
      </c>
      <c r="F94" t="n" s="8">
        <v>271.0</v>
      </c>
      <c r="G94" t="s" s="8">
        <v>63</v>
      </c>
      <c r="H94" t="s" s="8">
        <v>156</v>
      </c>
      <c r="I94" t="s" s="8">
        <v>200</v>
      </c>
    </row>
    <row r="95" ht="16.0" customHeight="true">
      <c r="A95" t="n" s="7">
        <v>5.3087728E7</v>
      </c>
      <c r="B95" t="s" s="8">
        <v>77</v>
      </c>
      <c r="C95" t="n" s="8">
        <f>IF(false,"120921201", "120921201")</f>
      </c>
      <c r="D95" t="s" s="8">
        <v>201</v>
      </c>
      <c r="E95" t="n" s="8">
        <v>3.0</v>
      </c>
      <c r="F95" t="n" s="8">
        <v>1002.0</v>
      </c>
      <c r="G95" t="s" s="8">
        <v>53</v>
      </c>
      <c r="H95" t="s" s="8">
        <v>156</v>
      </c>
      <c r="I95" t="s" s="8">
        <v>202</v>
      </c>
    </row>
    <row r="96" ht="16.0" customHeight="true">
      <c r="A96" t="n" s="7">
        <v>5.2990224E7</v>
      </c>
      <c r="B96" t="s" s="8">
        <v>77</v>
      </c>
      <c r="C96" t="n" s="8">
        <f>IF(false,"120923178", "120923178")</f>
      </c>
      <c r="D96" t="s" s="8">
        <v>198</v>
      </c>
      <c r="E96" t="n" s="8">
        <v>1.0</v>
      </c>
      <c r="F96" t="n" s="8">
        <v>1040.0</v>
      </c>
      <c r="G96" t="s" s="8">
        <v>63</v>
      </c>
      <c r="H96" t="s" s="8">
        <v>156</v>
      </c>
      <c r="I96" t="s" s="8">
        <v>203</v>
      </c>
    </row>
    <row r="97" ht="16.0" customHeight="true">
      <c r="A97" t="n" s="7">
        <v>5.2730047E7</v>
      </c>
      <c r="B97" t="s" s="8">
        <v>56</v>
      </c>
      <c r="C97" t="n" s="8">
        <f>IF(false,"120921532", "120921532")</f>
      </c>
      <c r="D97" t="s" s="8">
        <v>204</v>
      </c>
      <c r="E97" t="n" s="8">
        <v>1.0</v>
      </c>
      <c r="F97" t="n" s="8">
        <v>90.0</v>
      </c>
      <c r="G97" t="s" s="8">
        <v>53</v>
      </c>
      <c r="H97" t="s" s="8">
        <v>156</v>
      </c>
      <c r="I97" t="s" s="8">
        <v>205</v>
      </c>
    </row>
    <row r="98" ht="16.0" customHeight="true">
      <c r="A98" t="n" s="7">
        <v>5.2828831E7</v>
      </c>
      <c r="B98" t="s" s="8">
        <v>74</v>
      </c>
      <c r="C98" t="n" s="8">
        <f>IF(false,"005-1273", "005-1273")</f>
      </c>
      <c r="D98" t="s" s="8">
        <v>194</v>
      </c>
      <c r="E98" t="n" s="8">
        <v>1.0</v>
      </c>
      <c r="F98" t="n" s="8">
        <v>206.0</v>
      </c>
      <c r="G98" t="s" s="8">
        <v>53</v>
      </c>
      <c r="H98" t="s" s="8">
        <v>156</v>
      </c>
      <c r="I98" t="s" s="8">
        <v>206</v>
      </c>
    </row>
    <row r="99" ht="16.0" customHeight="true">
      <c r="A99" t="n" s="7">
        <v>5.2955351E7</v>
      </c>
      <c r="B99" t="s" s="8">
        <v>74</v>
      </c>
      <c r="C99" t="n" s="8">
        <f>IF(false,"005-1519", "005-1519")</f>
      </c>
      <c r="D99" t="s" s="8">
        <v>207</v>
      </c>
      <c r="E99" t="n" s="8">
        <v>3.0</v>
      </c>
      <c r="F99" t="n" s="8">
        <v>627.0</v>
      </c>
      <c r="G99" t="s" s="8">
        <v>53</v>
      </c>
      <c r="H99" t="s" s="8">
        <v>156</v>
      </c>
      <c r="I99" t="s" s="8">
        <v>208</v>
      </c>
    </row>
    <row r="100" ht="16.0" customHeight="true">
      <c r="A100" t="n" s="7">
        <v>5.2445145E7</v>
      </c>
      <c r="B100" t="s" s="8">
        <v>80</v>
      </c>
      <c r="C100" t="n" s="8">
        <f>IF(false,"005-1517", "005-1517")</f>
      </c>
      <c r="D100" t="s" s="8">
        <v>209</v>
      </c>
      <c r="E100" t="n" s="8">
        <v>1.0</v>
      </c>
      <c r="F100" t="n" s="8">
        <v>140.0</v>
      </c>
      <c r="G100" t="s" s="8">
        <v>53</v>
      </c>
      <c r="H100" t="s" s="8">
        <v>156</v>
      </c>
      <c r="I100" t="s" s="8">
        <v>210</v>
      </c>
    </row>
    <row r="101" ht="16.0" customHeight="true">
      <c r="A101" t="n" s="7">
        <v>5.2421056E7</v>
      </c>
      <c r="B101" t="s" s="8">
        <v>80</v>
      </c>
      <c r="C101" t="n" s="8">
        <f>IF(false,"120923171", "120923171")</f>
      </c>
      <c r="D101" t="s" s="8">
        <v>211</v>
      </c>
      <c r="E101" t="n" s="8">
        <v>1.0</v>
      </c>
      <c r="F101" t="n" s="8">
        <v>451.0</v>
      </c>
      <c r="G101" t="s" s="8">
        <v>53</v>
      </c>
      <c r="H101" t="s" s="8">
        <v>156</v>
      </c>
      <c r="I101" t="s" s="8">
        <v>212</v>
      </c>
    </row>
    <row r="102" ht="16.0" customHeight="true">
      <c r="A102" t="n" s="7">
        <v>5.2972467E7</v>
      </c>
      <c r="B102" t="s" s="8">
        <v>74</v>
      </c>
      <c r="C102" t="n" s="8">
        <f>IF(false,"120922825", "120922825")</f>
      </c>
      <c r="D102" t="s" s="8">
        <v>213</v>
      </c>
      <c r="E102" t="n" s="8">
        <v>1.0</v>
      </c>
      <c r="F102" t="n" s="8">
        <v>322.0</v>
      </c>
      <c r="G102" t="s" s="8">
        <v>58</v>
      </c>
      <c r="H102" t="s" s="8">
        <v>156</v>
      </c>
      <c r="I102" t="s" s="8">
        <v>214</v>
      </c>
    </row>
    <row r="103" ht="16.0" customHeight="true">
      <c r="A103" t="n" s="7">
        <v>5.2987418E7</v>
      </c>
      <c r="B103" t="s" s="8">
        <v>74</v>
      </c>
      <c r="C103" t="n" s="8">
        <f>IF(false,"005-1273", "005-1273")</f>
      </c>
      <c r="D103" t="s" s="8">
        <v>194</v>
      </c>
      <c r="E103" t="n" s="8">
        <v>1.0</v>
      </c>
      <c r="F103" t="n" s="8">
        <v>600.0</v>
      </c>
      <c r="G103" t="s" s="8">
        <v>58</v>
      </c>
      <c r="H103" t="s" s="8">
        <v>156</v>
      </c>
      <c r="I103" t="s" s="8">
        <v>215</v>
      </c>
    </row>
    <row r="104" ht="16.0" customHeight="true">
      <c r="A104" t="n" s="7">
        <v>5.3400228E7</v>
      </c>
      <c r="B104" t="s" s="8">
        <v>156</v>
      </c>
      <c r="C104" t="n" s="8">
        <f>IF(false,"120922396", "120922396")</f>
      </c>
      <c r="D104" t="s" s="8">
        <v>216</v>
      </c>
      <c r="E104" t="n" s="8">
        <v>1.0</v>
      </c>
      <c r="F104" t="n" s="8">
        <v>50.0</v>
      </c>
      <c r="G104" t="s" s="8">
        <v>63</v>
      </c>
      <c r="H104" t="s" s="8">
        <v>50</v>
      </c>
      <c r="I104" t="s" s="8">
        <v>217</v>
      </c>
    </row>
    <row r="105" ht="16.0" customHeight="true">
      <c r="A105" t="n" s="7">
        <v>5.3274119E7</v>
      </c>
      <c r="B105" t="s" s="8">
        <v>102</v>
      </c>
      <c r="C105" t="n" s="8">
        <f>IF(false,"120921899", "120921899")</f>
      </c>
      <c r="D105" t="s" s="8">
        <v>185</v>
      </c>
      <c r="E105" t="n" s="8">
        <v>1.0</v>
      </c>
      <c r="F105" t="n" s="8">
        <v>260.0</v>
      </c>
      <c r="G105" t="s" s="8">
        <v>63</v>
      </c>
      <c r="H105" t="s" s="8">
        <v>50</v>
      </c>
      <c r="I105" t="s" s="8">
        <v>218</v>
      </c>
    </row>
    <row r="106" ht="16.0" customHeight="true">
      <c r="A106" t="n" s="7">
        <v>5.328518E7</v>
      </c>
      <c r="B106" t="s" s="8">
        <v>102</v>
      </c>
      <c r="C106" t="n" s="8">
        <f>IF(false,"120921995", "120921995")</f>
      </c>
      <c r="D106" t="s" s="8">
        <v>219</v>
      </c>
      <c r="E106" t="n" s="8">
        <v>1.0</v>
      </c>
      <c r="F106" t="n" s="8">
        <v>61.0</v>
      </c>
      <c r="G106" t="s" s="8">
        <v>53</v>
      </c>
      <c r="H106" t="s" s="8">
        <v>50</v>
      </c>
      <c r="I106" t="s" s="8">
        <v>220</v>
      </c>
    </row>
    <row r="107" ht="16.0" customHeight="true">
      <c r="A107" t="n" s="7">
        <v>5.3295481E7</v>
      </c>
      <c r="B107" t="s" s="8">
        <v>102</v>
      </c>
      <c r="C107" t="n" s="8">
        <f>IF(false,"005-1181", "005-1181")</f>
      </c>
      <c r="D107" t="s" s="8">
        <v>146</v>
      </c>
      <c r="E107" t="n" s="8">
        <v>1.0</v>
      </c>
      <c r="F107" t="n" s="8">
        <v>251.0</v>
      </c>
      <c r="G107" t="s" s="8">
        <v>53</v>
      </c>
      <c r="H107" t="s" s="8">
        <v>50</v>
      </c>
      <c r="I107" t="s" s="8">
        <v>221</v>
      </c>
    </row>
    <row r="108" ht="16.0" customHeight="true">
      <c r="A108" t="n" s="7">
        <v>5.3300076E7</v>
      </c>
      <c r="B108" t="s" s="8">
        <v>102</v>
      </c>
      <c r="C108" t="n" s="8">
        <f>IF(false,"120921995", "120921995")</f>
      </c>
      <c r="D108" t="s" s="8">
        <v>219</v>
      </c>
      <c r="E108" t="n" s="8">
        <v>1.0</v>
      </c>
      <c r="F108" t="n" s="8">
        <v>113.0</v>
      </c>
      <c r="G108" t="s" s="8">
        <v>53</v>
      </c>
      <c r="H108" t="s" s="8">
        <v>50</v>
      </c>
      <c r="I108" t="s" s="8">
        <v>222</v>
      </c>
    </row>
    <row r="109" ht="16.0" customHeight="true">
      <c r="A109" t="n" s="7">
        <v>5.3253036E7</v>
      </c>
      <c r="B109" t="s" s="8">
        <v>102</v>
      </c>
      <c r="C109" t="n" s="8">
        <f>IF(false,"002-101", "002-101")</f>
      </c>
      <c r="D109" t="s" s="8">
        <v>70</v>
      </c>
      <c r="E109" t="n" s="8">
        <v>1.0</v>
      </c>
      <c r="F109" t="n" s="8">
        <v>170.0</v>
      </c>
      <c r="G109" t="s" s="8">
        <v>53</v>
      </c>
      <c r="H109" t="s" s="8">
        <v>50</v>
      </c>
      <c r="I109" t="s" s="8">
        <v>223</v>
      </c>
    </row>
    <row r="110" ht="16.0" customHeight="true">
      <c r="A110" t="n" s="7">
        <v>5.3329667E7</v>
      </c>
      <c r="B110" t="s" s="8">
        <v>102</v>
      </c>
      <c r="C110" t="n" s="8">
        <f>IF(false,"120921202", "120921202")</f>
      </c>
      <c r="D110" t="s" s="8">
        <v>96</v>
      </c>
      <c r="E110" t="n" s="8">
        <v>1.0</v>
      </c>
      <c r="F110" t="n" s="8">
        <v>150.0</v>
      </c>
      <c r="G110" t="s" s="8">
        <v>63</v>
      </c>
      <c r="H110" t="s" s="8">
        <v>50</v>
      </c>
      <c r="I110" t="s" s="8">
        <v>224</v>
      </c>
    </row>
    <row r="111" ht="16.0" customHeight="true">
      <c r="A111" t="n" s="7">
        <v>5.332413E7</v>
      </c>
      <c r="B111" t="s" s="8">
        <v>102</v>
      </c>
      <c r="C111" t="n" s="8">
        <f>IF(false,"120922395", "120922395")</f>
      </c>
      <c r="D111" t="s" s="8">
        <v>142</v>
      </c>
      <c r="E111" t="n" s="8">
        <v>1.0</v>
      </c>
      <c r="F111" t="n" s="8">
        <v>159.0</v>
      </c>
      <c r="G111" t="s" s="8">
        <v>63</v>
      </c>
      <c r="H111" t="s" s="8">
        <v>50</v>
      </c>
      <c r="I111" t="s" s="8">
        <v>225</v>
      </c>
    </row>
    <row r="112" ht="16.0" customHeight="true">
      <c r="A112" t="n" s="7">
        <v>5.3128777E7</v>
      </c>
      <c r="B112" t="s" s="8">
        <v>54</v>
      </c>
      <c r="C112" t="n" s="8">
        <f>IF(false,"005-1080", "005-1080")</f>
      </c>
      <c r="D112" t="s" s="8">
        <v>226</v>
      </c>
      <c r="E112" t="n" s="8">
        <v>2.0</v>
      </c>
      <c r="F112" t="n" s="8">
        <v>304.0</v>
      </c>
      <c r="G112" t="s" s="8">
        <v>53</v>
      </c>
      <c r="H112" t="s" s="8">
        <v>50</v>
      </c>
      <c r="I112" t="s" s="8">
        <v>227</v>
      </c>
    </row>
    <row r="113" ht="16.0" customHeight="true">
      <c r="A113" t="n" s="7">
        <v>5.3313764E7</v>
      </c>
      <c r="B113" t="s" s="8">
        <v>102</v>
      </c>
      <c r="C113" t="n" s="8">
        <f>IF(false,"2152400409", "2152400409")</f>
      </c>
      <c r="D113" t="s" s="8">
        <v>228</v>
      </c>
      <c r="E113" t="n" s="8">
        <v>1.0</v>
      </c>
      <c r="F113" t="n" s="8">
        <v>22.0</v>
      </c>
      <c r="G113" t="s" s="8">
        <v>63</v>
      </c>
      <c r="H113" t="s" s="8">
        <v>50</v>
      </c>
      <c r="I113" t="s" s="8">
        <v>229</v>
      </c>
    </row>
    <row r="114" ht="16.0" customHeight="true">
      <c r="A114" t="n" s="7">
        <v>5.2972467E7</v>
      </c>
      <c r="B114" t="s" s="8">
        <v>74</v>
      </c>
      <c r="C114" t="n" s="8">
        <f>IF(false,"120922825", "120922825")</f>
      </c>
      <c r="D114" t="s" s="8">
        <v>213</v>
      </c>
      <c r="E114" t="n" s="8">
        <v>1.0</v>
      </c>
      <c r="F114" t="n" s="8">
        <v>72.0</v>
      </c>
      <c r="G114" t="s" s="8">
        <v>53</v>
      </c>
      <c r="H114" t="s" s="8">
        <v>50</v>
      </c>
      <c r="I114" t="s" s="8">
        <v>230</v>
      </c>
    </row>
    <row r="115" ht="16.0" customHeight="true">
      <c r="A115" t="n" s="7">
        <v>5.328518E7</v>
      </c>
      <c r="B115" t="s" s="8">
        <v>102</v>
      </c>
      <c r="C115" t="n" s="8">
        <f>IF(false,"120921995", "120921995")</f>
      </c>
      <c r="D115" t="s" s="8">
        <v>219</v>
      </c>
      <c r="E115" t="n" s="8">
        <v>1.0</v>
      </c>
      <c r="F115" t="n" s="8">
        <v>283.0</v>
      </c>
      <c r="G115" t="s" s="8">
        <v>63</v>
      </c>
      <c r="H115" t="s" s="8">
        <v>50</v>
      </c>
      <c r="I115" t="s" s="8">
        <v>231</v>
      </c>
    </row>
    <row r="116" ht="16.0" customHeight="true">
      <c r="A116" t="n" s="7">
        <v>5.3274119E7</v>
      </c>
      <c r="B116" t="s" s="8">
        <v>102</v>
      </c>
      <c r="C116" t="n" s="8">
        <f>IF(false,"120921899", "120921899")</f>
      </c>
      <c r="D116" t="s" s="8">
        <v>185</v>
      </c>
      <c r="E116" t="n" s="8">
        <v>1.0</v>
      </c>
      <c r="F116" t="n" s="8">
        <v>162.0</v>
      </c>
      <c r="G116" t="s" s="8">
        <v>53</v>
      </c>
      <c r="H116" t="s" s="8">
        <v>50</v>
      </c>
      <c r="I116" t="s" s="8">
        <v>232</v>
      </c>
    </row>
    <row r="117" ht="16.0" customHeight="true">
      <c r="A117" t="n" s="7">
        <v>5.3316172E7</v>
      </c>
      <c r="B117" t="s" s="8">
        <v>102</v>
      </c>
      <c r="C117" t="n" s="8">
        <f>IF(false,"005-1512", "005-1512")</f>
      </c>
      <c r="D117" t="s" s="8">
        <v>233</v>
      </c>
      <c r="E117" t="n" s="8">
        <v>1.0</v>
      </c>
      <c r="F117" t="n" s="8">
        <v>49.0</v>
      </c>
      <c r="G117" t="s" s="8">
        <v>53</v>
      </c>
      <c r="H117" t="s" s="8">
        <v>50</v>
      </c>
      <c r="I117" t="s" s="8">
        <v>234</v>
      </c>
    </row>
    <row r="118" ht="16.0" customHeight="true">
      <c r="A118" t="n" s="7">
        <v>5.3230599E7</v>
      </c>
      <c r="B118" t="s" s="8">
        <v>54</v>
      </c>
      <c r="C118" t="n" s="8">
        <f>IF(false,"01-003884", "01-003884")</f>
      </c>
      <c r="D118" t="s" s="8">
        <v>98</v>
      </c>
      <c r="E118" t="n" s="8">
        <v>1.0</v>
      </c>
      <c r="F118" t="n" s="8">
        <v>120.0</v>
      </c>
      <c r="G118" t="s" s="8">
        <v>53</v>
      </c>
      <c r="H118" t="s" s="8">
        <v>50</v>
      </c>
      <c r="I118" t="s" s="8">
        <v>235</v>
      </c>
    </row>
    <row r="119" ht="16.0" customHeight="true">
      <c r="A119" t="n" s="7">
        <v>5.3020698E7</v>
      </c>
      <c r="B119" t="s" s="8">
        <v>77</v>
      </c>
      <c r="C119" t="n" s="8">
        <f>IF(false,"120922005", "120922005")</f>
      </c>
      <c r="D119" t="s" s="8">
        <v>236</v>
      </c>
      <c r="E119" t="n" s="8">
        <v>1.0</v>
      </c>
      <c r="F119" t="n" s="8">
        <v>318.0</v>
      </c>
      <c r="G119" t="s" s="8">
        <v>53</v>
      </c>
      <c r="H119" t="s" s="8">
        <v>50</v>
      </c>
      <c r="I119" t="s" s="8">
        <v>237</v>
      </c>
    </row>
    <row r="120" ht="16.0" customHeight="true">
      <c r="A120" t="n" s="7">
        <v>5.3328049E7</v>
      </c>
      <c r="B120" t="s" s="8">
        <v>102</v>
      </c>
      <c r="C120" t="n" s="8">
        <f>IF(false,"120921945", "120921945")</f>
      </c>
      <c r="D120" t="s" s="8">
        <v>89</v>
      </c>
      <c r="E120" t="n" s="8">
        <v>1.0</v>
      </c>
      <c r="F120" t="n" s="8">
        <v>34.0</v>
      </c>
      <c r="G120" t="s" s="8">
        <v>53</v>
      </c>
      <c r="H120" t="s" s="8">
        <v>50</v>
      </c>
      <c r="I120" t="s" s="8">
        <v>238</v>
      </c>
    </row>
    <row r="121" ht="16.0" customHeight="true">
      <c r="A121" t="n" s="7">
        <v>5.3246323E7</v>
      </c>
      <c r="B121" t="s" s="8">
        <v>102</v>
      </c>
      <c r="C121" t="n" s="8">
        <f>IF(false,"120921898", "120921898")</f>
      </c>
      <c r="D121" t="s" s="8">
        <v>239</v>
      </c>
      <c r="E121" t="n" s="8">
        <v>1.0</v>
      </c>
      <c r="F121" t="n" s="8">
        <v>240.0</v>
      </c>
      <c r="G121" t="s" s="8">
        <v>53</v>
      </c>
      <c r="H121" t="s" s="8">
        <v>50</v>
      </c>
      <c r="I121" t="s" s="8">
        <v>240</v>
      </c>
    </row>
    <row r="122" ht="16.0" customHeight="true">
      <c r="A122" t="n" s="7">
        <v>5.3352732E7</v>
      </c>
      <c r="B122" t="s" s="8">
        <v>156</v>
      </c>
      <c r="C122" t="n" s="8">
        <f>IF(false,"005-1254", "005-1254")</f>
      </c>
      <c r="D122" t="s" s="8">
        <v>75</v>
      </c>
      <c r="E122" t="n" s="8">
        <v>2.0</v>
      </c>
      <c r="F122" t="n" s="8">
        <v>432.0</v>
      </c>
      <c r="G122" t="s" s="8">
        <v>53</v>
      </c>
      <c r="H122" t="s" s="8">
        <v>50</v>
      </c>
      <c r="I122" t="s" s="8">
        <v>241</v>
      </c>
    </row>
    <row r="123" ht="16.0" customHeight="true">
      <c r="A123" t="n" s="7">
        <v>5.3327439E7</v>
      </c>
      <c r="B123" t="s" s="8">
        <v>102</v>
      </c>
      <c r="C123" t="n" s="8">
        <f>IF(false,"01-003925", "01-003925")</f>
      </c>
      <c r="D123" t="s" s="8">
        <v>242</v>
      </c>
      <c r="E123" t="n" s="8">
        <v>1.0</v>
      </c>
      <c r="F123" t="n" s="8">
        <v>48.0</v>
      </c>
      <c r="G123" t="s" s="8">
        <v>63</v>
      </c>
      <c r="H123" t="s" s="8">
        <v>50</v>
      </c>
      <c r="I123" t="s" s="8">
        <v>243</v>
      </c>
    </row>
    <row r="124" ht="16.0" customHeight="true">
      <c r="A124" t="n" s="7">
        <v>5.3308095E7</v>
      </c>
      <c r="B124" t="s" s="8">
        <v>102</v>
      </c>
      <c r="C124" t="n" s="8">
        <f>IF(false,"120922603", "120922603")</f>
      </c>
      <c r="D124" t="s" s="8">
        <v>244</v>
      </c>
      <c r="E124" t="n" s="8">
        <v>1.0</v>
      </c>
      <c r="F124" t="n" s="8">
        <v>164.0</v>
      </c>
      <c r="G124" t="s" s="8">
        <v>53</v>
      </c>
      <c r="H124" t="s" s="8">
        <v>50</v>
      </c>
      <c r="I124" t="s" s="8">
        <v>245</v>
      </c>
    </row>
    <row r="125" ht="16.0" customHeight="true">
      <c r="A125" t="n" s="7">
        <v>5.3285524E7</v>
      </c>
      <c r="B125" t="s" s="8">
        <v>102</v>
      </c>
      <c r="C125" t="n" s="8">
        <f>IF(false,"120921898", "120921898")</f>
      </c>
      <c r="D125" t="s" s="8">
        <v>239</v>
      </c>
      <c r="E125" t="n" s="8">
        <v>1.0</v>
      </c>
      <c r="F125" t="n" s="8">
        <v>240.0</v>
      </c>
      <c r="G125" t="s" s="8">
        <v>53</v>
      </c>
      <c r="H125" t="s" s="8">
        <v>50</v>
      </c>
      <c r="I125" t="s" s="8">
        <v>246</v>
      </c>
    </row>
    <row r="126" ht="16.0" customHeight="true">
      <c r="A126" t="n" s="7">
        <v>5.3349086E7</v>
      </c>
      <c r="B126" t="s" s="8">
        <v>156</v>
      </c>
      <c r="C126" t="n" s="8">
        <f>IF(false,"000-631", "000-631")</f>
      </c>
      <c r="D126" t="s" s="8">
        <v>91</v>
      </c>
      <c r="E126" t="n" s="8">
        <v>2.0</v>
      </c>
      <c r="F126" t="n" s="8">
        <v>199.0</v>
      </c>
      <c r="G126" t="s" s="8">
        <v>63</v>
      </c>
      <c r="H126" t="s" s="8">
        <v>50</v>
      </c>
      <c r="I126" t="s" s="8">
        <v>247</v>
      </c>
    </row>
    <row r="127" ht="16.0" customHeight="true">
      <c r="A127" t="n" s="7">
        <v>5.3203464E7</v>
      </c>
      <c r="B127" t="s" s="8">
        <v>54</v>
      </c>
      <c r="C127" t="n" s="8">
        <f>IF(false,"120921791", "120921791")</f>
      </c>
      <c r="D127" t="s" s="8">
        <v>123</v>
      </c>
      <c r="E127" t="n" s="8">
        <v>2.0</v>
      </c>
      <c r="F127" t="n" s="8">
        <v>168.0</v>
      </c>
      <c r="G127" t="s" s="8">
        <v>53</v>
      </c>
      <c r="H127" t="s" s="8">
        <v>50</v>
      </c>
      <c r="I127" t="s" s="8">
        <v>248</v>
      </c>
    </row>
    <row r="128" ht="16.0" customHeight="true">
      <c r="A128" t="n" s="7">
        <v>5.3329711E7</v>
      </c>
      <c r="B128" t="s" s="8">
        <v>102</v>
      </c>
      <c r="C128" t="n" s="8">
        <f>IF(false,"005-1255", "005-1255")</f>
      </c>
      <c r="D128" t="s" s="8">
        <v>83</v>
      </c>
      <c r="E128" t="n" s="8">
        <v>1.0</v>
      </c>
      <c r="F128" t="n" s="8">
        <v>98.0</v>
      </c>
      <c r="G128" t="s" s="8">
        <v>63</v>
      </c>
      <c r="H128" t="s" s="8">
        <v>50</v>
      </c>
      <c r="I128" t="s" s="8">
        <v>249</v>
      </c>
    </row>
    <row r="129" ht="16.0" customHeight="true">
      <c r="A129" t="n" s="7">
        <v>5.3367617E7</v>
      </c>
      <c r="B129" t="s" s="8">
        <v>156</v>
      </c>
      <c r="C129" t="n" s="8">
        <f>IF(false,"01-003884", "01-003884")</f>
      </c>
      <c r="D129" t="s" s="8">
        <v>98</v>
      </c>
      <c r="E129" t="n" s="8">
        <v>1.0</v>
      </c>
      <c r="F129" t="n" s="8">
        <v>164.0</v>
      </c>
      <c r="G129" t="s" s="8">
        <v>63</v>
      </c>
      <c r="H129" t="s" s="8">
        <v>50</v>
      </c>
      <c r="I129" t="s" s="8">
        <v>250</v>
      </c>
    </row>
    <row r="130" ht="16.0" customHeight="true">
      <c r="A130" t="n" s="7">
        <v>5.324619E7</v>
      </c>
      <c r="B130" t="s" s="8">
        <v>102</v>
      </c>
      <c r="C130" t="n" s="8">
        <f>IF(false,"005-1181", "005-1181")</f>
      </c>
      <c r="D130" t="s" s="8">
        <v>146</v>
      </c>
      <c r="E130" t="n" s="8">
        <v>1.0</v>
      </c>
      <c r="F130" t="n" s="8">
        <v>251.0</v>
      </c>
      <c r="G130" t="s" s="8">
        <v>53</v>
      </c>
      <c r="H130" t="s" s="8">
        <v>50</v>
      </c>
      <c r="I130" t="s" s="8">
        <v>251</v>
      </c>
    </row>
    <row r="131" ht="16.0" customHeight="true">
      <c r="A131" t="n" s="7">
        <v>5.3302019E7</v>
      </c>
      <c r="B131" t="s" s="8">
        <v>102</v>
      </c>
      <c r="C131" t="n" s="8">
        <f>IF(false,"120921901", "120921901")</f>
      </c>
      <c r="D131" t="s" s="8">
        <v>252</v>
      </c>
      <c r="E131" t="n" s="8">
        <v>1.0</v>
      </c>
      <c r="F131" t="n" s="8">
        <v>65.0</v>
      </c>
      <c r="G131" t="s" s="8">
        <v>63</v>
      </c>
      <c r="H131" t="s" s="8">
        <v>50</v>
      </c>
      <c r="I131" t="s" s="8">
        <v>253</v>
      </c>
    </row>
    <row r="132" ht="16.0" customHeight="true">
      <c r="A132" t="n" s="7">
        <v>5.3316432E7</v>
      </c>
      <c r="B132" t="s" s="8">
        <v>102</v>
      </c>
      <c r="C132" t="n" s="8">
        <f>IF(false,"005-1255", "005-1255")</f>
      </c>
      <c r="D132" t="s" s="8">
        <v>83</v>
      </c>
      <c r="E132" t="n" s="8">
        <v>4.0</v>
      </c>
      <c r="F132" t="n" s="8">
        <v>640.0</v>
      </c>
      <c r="G132" t="s" s="8">
        <v>53</v>
      </c>
      <c r="H132" t="s" s="8">
        <v>50</v>
      </c>
      <c r="I132" t="s" s="8">
        <v>254</v>
      </c>
    </row>
    <row r="133" ht="16.0" customHeight="true">
      <c r="A133" t="n" s="7">
        <v>5.3201131E7</v>
      </c>
      <c r="B133" t="s" s="8">
        <v>54</v>
      </c>
      <c r="C133" t="n" s="8">
        <f>IF(false,"120923098", "120923098")</f>
      </c>
      <c r="D133" t="s" s="8">
        <v>255</v>
      </c>
      <c r="E133" t="n" s="8">
        <v>1.0</v>
      </c>
      <c r="F133" t="n" s="8">
        <v>57.0</v>
      </c>
      <c r="G133" t="s" s="8">
        <v>63</v>
      </c>
      <c r="H133" t="s" s="8">
        <v>50</v>
      </c>
      <c r="I133" t="s" s="8">
        <v>256</v>
      </c>
    </row>
    <row r="134" ht="16.0" customHeight="true">
      <c r="A134" t="n" s="7">
        <v>5.3203464E7</v>
      </c>
      <c r="B134" t="s" s="8">
        <v>54</v>
      </c>
      <c r="C134" t="n" s="8">
        <f>IF(false,"120921791", "120921791")</f>
      </c>
      <c r="D134" t="s" s="8">
        <v>123</v>
      </c>
      <c r="E134" t="n" s="8">
        <v>2.0</v>
      </c>
      <c r="F134" t="n" s="8">
        <v>1060.0</v>
      </c>
      <c r="G134" t="s" s="8">
        <v>63</v>
      </c>
      <c r="H134" t="s" s="8">
        <v>50</v>
      </c>
      <c r="I134" t="s" s="8">
        <v>257</v>
      </c>
    </row>
    <row r="135" ht="16.0" customHeight="true">
      <c r="A135" t="n" s="7">
        <v>5.3177737E7</v>
      </c>
      <c r="B135" t="s" s="8">
        <v>54</v>
      </c>
      <c r="C135" t="n" s="8">
        <f>IF(false,"120922139", "120922139")</f>
      </c>
      <c r="D135" t="s" s="8">
        <v>258</v>
      </c>
      <c r="E135" t="n" s="8">
        <v>1.0</v>
      </c>
      <c r="F135" t="n" s="8">
        <v>801.0</v>
      </c>
      <c r="G135" t="s" s="8">
        <v>63</v>
      </c>
      <c r="H135" t="s" s="8">
        <v>50</v>
      </c>
      <c r="I135" t="s" s="8">
        <v>259</v>
      </c>
    </row>
    <row r="136" ht="16.0" customHeight="true">
      <c r="A136" t="n" s="7">
        <v>5.3363251E7</v>
      </c>
      <c r="B136" t="s" s="8">
        <v>156</v>
      </c>
      <c r="C136" t="n" s="8">
        <f>IF(false,"01-003884", "01-003884")</f>
      </c>
      <c r="D136" t="s" s="8">
        <v>98</v>
      </c>
      <c r="E136" t="n" s="8">
        <v>1.0</v>
      </c>
      <c r="F136" t="n" s="8">
        <v>120.0</v>
      </c>
      <c r="G136" t="s" s="8">
        <v>53</v>
      </c>
      <c r="H136" t="s" s="8">
        <v>50</v>
      </c>
      <c r="I136" t="s" s="8">
        <v>260</v>
      </c>
    </row>
    <row r="137" ht="16.0" customHeight="true">
      <c r="A137" t="n" s="7">
        <v>5.3109943E7</v>
      </c>
      <c r="B137" t="s" s="8">
        <v>77</v>
      </c>
      <c r="C137" t="n" s="8">
        <f>IF(false,"120921202", "120921202")</f>
      </c>
      <c r="D137" t="s" s="8">
        <v>96</v>
      </c>
      <c r="E137" t="n" s="8">
        <v>2.0</v>
      </c>
      <c r="F137" t="n" s="8">
        <v>700.0</v>
      </c>
      <c r="G137" t="s" s="8">
        <v>53</v>
      </c>
      <c r="H137" t="s" s="8">
        <v>50</v>
      </c>
      <c r="I137" t="s" s="8">
        <v>261</v>
      </c>
    </row>
    <row r="138" ht="16.0" customHeight="true">
      <c r="A138" t="n" s="7">
        <v>5.3415299E7</v>
      </c>
      <c r="B138" t="s" s="8">
        <v>156</v>
      </c>
      <c r="C138" t="n" s="8">
        <f>IF(false,"000-631", "000-631")</f>
      </c>
      <c r="D138" t="s" s="8">
        <v>91</v>
      </c>
      <c r="E138" t="n" s="8">
        <v>1.0</v>
      </c>
      <c r="F138" t="n" s="8">
        <v>12.0</v>
      </c>
      <c r="G138" t="s" s="8">
        <v>63</v>
      </c>
      <c r="H138" t="s" s="8">
        <v>50</v>
      </c>
      <c r="I138" t="s" s="8">
        <v>262</v>
      </c>
    </row>
    <row r="139" ht="16.0" customHeight="true">
      <c r="A139" t="n" s="7">
        <v>5.3264201E7</v>
      </c>
      <c r="B139" t="s" s="8">
        <v>102</v>
      </c>
      <c r="C139" t="n" s="8">
        <f>IF(false,"120921898", "120921898")</f>
      </c>
      <c r="D139" t="s" s="8">
        <v>239</v>
      </c>
      <c r="E139" t="n" s="8">
        <v>1.0</v>
      </c>
      <c r="F139" t="n" s="8">
        <v>240.0</v>
      </c>
      <c r="G139" t="s" s="8">
        <v>53</v>
      </c>
      <c r="H139" t="s" s="8">
        <v>50</v>
      </c>
      <c r="I139" t="s" s="8">
        <v>263</v>
      </c>
    </row>
    <row r="140" ht="16.0" customHeight="true">
      <c r="A140" t="n" s="7">
        <v>5.3284853E7</v>
      </c>
      <c r="B140" t="s" s="8">
        <v>102</v>
      </c>
      <c r="C140" t="n" s="8">
        <f>IF(false,"120921995", "120921995")</f>
      </c>
      <c r="D140" t="s" s="8">
        <v>219</v>
      </c>
      <c r="E140" t="n" s="8">
        <v>3.0</v>
      </c>
      <c r="F140" t="n" s="8">
        <v>531.0</v>
      </c>
      <c r="G140" t="s" s="8">
        <v>53</v>
      </c>
      <c r="H140" t="s" s="8">
        <v>50</v>
      </c>
      <c r="I140" t="s" s="8">
        <v>264</v>
      </c>
    </row>
    <row r="141" ht="16.0" customHeight="true">
      <c r="A141" t="n" s="7">
        <v>5.3305288E7</v>
      </c>
      <c r="B141" t="s" s="8">
        <v>102</v>
      </c>
      <c r="C141" t="n" s="8">
        <f>IF(false,"120921995", "120921995")</f>
      </c>
      <c r="D141" t="s" s="8">
        <v>219</v>
      </c>
      <c r="E141" t="n" s="8">
        <v>2.0</v>
      </c>
      <c r="F141" t="n" s="8">
        <v>122.0</v>
      </c>
      <c r="G141" t="s" s="8">
        <v>53</v>
      </c>
      <c r="H141" t="s" s="8">
        <v>50</v>
      </c>
      <c r="I141" t="s" s="8">
        <v>265</v>
      </c>
    </row>
    <row r="142" ht="16.0" customHeight="true">
      <c r="A142" t="n" s="7">
        <v>5.3134953E7</v>
      </c>
      <c r="B142" t="s" s="8">
        <v>54</v>
      </c>
      <c r="C142" t="n" s="8">
        <f>IF(false,"120921945", "120921945")</f>
      </c>
      <c r="D142" t="s" s="8">
        <v>89</v>
      </c>
      <c r="E142" t="n" s="8">
        <v>1.0</v>
      </c>
      <c r="F142" t="n" s="8">
        <v>21.0</v>
      </c>
      <c r="G142" t="s" s="8">
        <v>53</v>
      </c>
      <c r="H142" t="s" s="8">
        <v>50</v>
      </c>
      <c r="I142" t="s" s="8">
        <v>266</v>
      </c>
    </row>
    <row r="143" ht="16.0" customHeight="true">
      <c r="A143" t="n" s="7">
        <v>5.3257025E7</v>
      </c>
      <c r="B143" t="s" s="8">
        <v>102</v>
      </c>
      <c r="C143" t="n" s="8">
        <f>IF(false,"005-1513", "005-1513")</f>
      </c>
      <c r="D143" t="s" s="8">
        <v>93</v>
      </c>
      <c r="E143" t="n" s="8">
        <v>1.0</v>
      </c>
      <c r="F143" t="n" s="8">
        <v>70.0</v>
      </c>
      <c r="G143" t="s" s="8">
        <v>53</v>
      </c>
      <c r="H143" t="s" s="8">
        <v>50</v>
      </c>
      <c r="I143" t="s" s="8">
        <v>267</v>
      </c>
    </row>
    <row r="144" ht="16.0" customHeight="true">
      <c r="A144" t="n" s="7">
        <v>5.3284853E7</v>
      </c>
      <c r="B144" t="s" s="8">
        <v>102</v>
      </c>
      <c r="C144" t="n" s="8">
        <f>IF(false,"120921995", "120921995")</f>
      </c>
      <c r="D144" t="s" s="8">
        <v>219</v>
      </c>
      <c r="E144" t="n" s="8">
        <v>3.0</v>
      </c>
      <c r="F144" t="n" s="8">
        <v>500.0</v>
      </c>
      <c r="G144" t="s" s="8">
        <v>63</v>
      </c>
      <c r="H144" t="s" s="8">
        <v>50</v>
      </c>
      <c r="I144" t="s" s="8">
        <v>268</v>
      </c>
    </row>
    <row r="145" ht="16.0" customHeight="true">
      <c r="A145" t="n" s="7">
        <v>5.3259747E7</v>
      </c>
      <c r="B145" t="s" s="8">
        <v>102</v>
      </c>
      <c r="C145" t="n" s="8">
        <f>IF(false,"120922756", "120922756")</f>
      </c>
      <c r="D145" t="s" s="8">
        <v>81</v>
      </c>
      <c r="E145" t="n" s="8">
        <v>1.0</v>
      </c>
      <c r="F145" t="n" s="8">
        <v>490.0</v>
      </c>
      <c r="G145" t="s" s="8">
        <v>53</v>
      </c>
      <c r="H145" t="s" s="8">
        <v>50</v>
      </c>
      <c r="I145" t="s" s="8">
        <v>269</v>
      </c>
    </row>
    <row r="146" ht="16.0" customHeight="true">
      <c r="A146" t="n" s="7">
        <v>5.3138815E7</v>
      </c>
      <c r="B146" t="s" s="8">
        <v>54</v>
      </c>
      <c r="C146" t="n" s="8">
        <f>IF(false,"120923178", "120923178")</f>
      </c>
      <c r="D146" t="s" s="8">
        <v>198</v>
      </c>
      <c r="E146" t="n" s="8">
        <v>1.0</v>
      </c>
      <c r="F146" t="n" s="8">
        <v>100.0</v>
      </c>
      <c r="G146" t="s" s="8">
        <v>53</v>
      </c>
      <c r="H146" t="s" s="8">
        <v>50</v>
      </c>
      <c r="I146" t="s" s="8">
        <v>270</v>
      </c>
    </row>
    <row r="147" ht="16.0" customHeight="true">
      <c r="A147" t="n" s="7">
        <v>5.3228964E7</v>
      </c>
      <c r="B147" t="s" s="8">
        <v>54</v>
      </c>
      <c r="C147" t="n" s="8">
        <f>IF(false,"005-1273", "005-1273")</f>
      </c>
      <c r="D147" t="s" s="8">
        <v>194</v>
      </c>
      <c r="E147" t="n" s="8">
        <v>1.0</v>
      </c>
      <c r="F147" t="n" s="8">
        <v>209.0</v>
      </c>
      <c r="G147" t="s" s="8">
        <v>53</v>
      </c>
      <c r="H147" t="s" s="8">
        <v>50</v>
      </c>
      <c r="I147" t="s" s="8">
        <v>271</v>
      </c>
    </row>
    <row r="148" ht="16.0" customHeight="true">
      <c r="A148" t="n" s="7">
        <v>5.3226648E7</v>
      </c>
      <c r="B148" t="s" s="8">
        <v>54</v>
      </c>
      <c r="C148" t="n" s="8">
        <f>IF(false,"000-631", "000-631")</f>
      </c>
      <c r="D148" t="s" s="8">
        <v>91</v>
      </c>
      <c r="E148" t="n" s="8">
        <v>2.0</v>
      </c>
      <c r="F148" t="n" s="8">
        <v>52.0</v>
      </c>
      <c r="G148" t="s" s="8">
        <v>53</v>
      </c>
      <c r="H148" t="s" s="8">
        <v>50</v>
      </c>
      <c r="I148" t="s" s="8">
        <v>272</v>
      </c>
    </row>
    <row r="149" ht="16.0" customHeight="true">
      <c r="A149" t="n" s="7">
        <v>5.3259747E7</v>
      </c>
      <c r="B149" t="s" s="8">
        <v>102</v>
      </c>
      <c r="C149" t="n" s="8">
        <f>IF(false,"120922756", "120922756")</f>
      </c>
      <c r="D149" t="s" s="8">
        <v>81</v>
      </c>
      <c r="E149" t="n" s="8">
        <v>1.0</v>
      </c>
      <c r="F149" t="n" s="8">
        <v>132.0</v>
      </c>
      <c r="G149" t="s" s="8">
        <v>63</v>
      </c>
      <c r="H149" t="s" s="8">
        <v>50</v>
      </c>
      <c r="I149" t="s" s="8">
        <v>273</v>
      </c>
    </row>
    <row r="150" ht="16.0" customHeight="true">
      <c r="A150" t="n" s="7">
        <v>5.3329711E7</v>
      </c>
      <c r="B150" t="s" s="8">
        <v>102</v>
      </c>
      <c r="C150" t="n" s="8">
        <f>IF(false,"005-1255", "005-1255")</f>
      </c>
      <c r="D150" t="s" s="8">
        <v>83</v>
      </c>
      <c r="E150" t="n" s="8">
        <v>1.0</v>
      </c>
      <c r="F150" t="n" s="8">
        <v>160.0</v>
      </c>
      <c r="G150" t="s" s="8">
        <v>53</v>
      </c>
      <c r="H150" t="s" s="8">
        <v>50</v>
      </c>
      <c r="I150" t="s" s="8">
        <v>274</v>
      </c>
    </row>
    <row r="151" ht="16.0" customHeight="true">
      <c r="A151" t="n" s="7">
        <v>5.2987418E7</v>
      </c>
      <c r="B151" t="s" s="8">
        <v>74</v>
      </c>
      <c r="C151" t="n" s="8">
        <f>IF(false,"005-1273", "005-1273")</f>
      </c>
      <c r="D151" t="s" s="8">
        <v>194</v>
      </c>
      <c r="E151" t="n" s="8">
        <v>1.0</v>
      </c>
      <c r="F151" t="n" s="8">
        <v>179.0</v>
      </c>
      <c r="G151" t="s" s="8">
        <v>53</v>
      </c>
      <c r="H151" t="s" s="8">
        <v>50</v>
      </c>
      <c r="I151" t="s" s="8">
        <v>275</v>
      </c>
    </row>
    <row r="152" ht="16.0" customHeight="true">
      <c r="A152" t="n" s="7">
        <v>5.3400964E7</v>
      </c>
      <c r="B152" t="s" s="8">
        <v>156</v>
      </c>
      <c r="C152" t="n" s="8">
        <f>IF(false,"120922877", "120922877")</f>
      </c>
      <c r="D152" t="s" s="8">
        <v>276</v>
      </c>
      <c r="E152" t="n" s="8">
        <v>1.0</v>
      </c>
      <c r="F152" t="n" s="8">
        <v>211.0</v>
      </c>
      <c r="G152" t="s" s="8">
        <v>63</v>
      </c>
      <c r="H152" t="s" s="8">
        <v>50</v>
      </c>
      <c r="I152" t="s" s="8">
        <v>277</v>
      </c>
    </row>
    <row r="153" ht="16.0" customHeight="true">
      <c r="A153" t="n" s="7">
        <v>5.3313832E7</v>
      </c>
      <c r="B153" t="s" s="8">
        <v>102</v>
      </c>
      <c r="C153" t="n" s="8">
        <f>IF(false,"005-1273", "005-1273")</f>
      </c>
      <c r="D153" t="s" s="8">
        <v>194</v>
      </c>
      <c r="E153" t="n" s="8">
        <v>1.0</v>
      </c>
      <c r="F153" t="n" s="8">
        <v>229.0</v>
      </c>
      <c r="G153" t="s" s="8">
        <v>53</v>
      </c>
      <c r="H153" t="s" s="8">
        <v>50</v>
      </c>
      <c r="I153" t="s" s="8">
        <v>278</v>
      </c>
    </row>
    <row r="154" ht="16.0" customHeight="true">
      <c r="A154" t="n" s="7">
        <v>5.3202421E7</v>
      </c>
      <c r="B154" t="s" s="8">
        <v>54</v>
      </c>
      <c r="C154" t="n" s="8">
        <f>IF(false,"120921712", "120921712")</f>
      </c>
      <c r="D154" t="s" s="8">
        <v>279</v>
      </c>
      <c r="E154" t="n" s="8">
        <v>1.0</v>
      </c>
      <c r="F154" t="n" s="8">
        <v>96.0</v>
      </c>
      <c r="G154" t="s" s="8">
        <v>53</v>
      </c>
      <c r="H154" t="s" s="8">
        <v>50</v>
      </c>
      <c r="I154" t="s" s="8">
        <v>280</v>
      </c>
    </row>
    <row r="155" ht="16.0" customHeight="true">
      <c r="A155" t="n" s="7">
        <v>5.3289048E7</v>
      </c>
      <c r="B155" t="s" s="8">
        <v>102</v>
      </c>
      <c r="C155" t="n" s="8">
        <f>IF(false,"120921432", "120921432")</f>
      </c>
      <c r="D155" t="s" s="8">
        <v>100</v>
      </c>
      <c r="E155" t="n" s="8">
        <v>1.0</v>
      </c>
      <c r="F155" t="n" s="8">
        <v>112.0</v>
      </c>
      <c r="G155" t="s" s="8">
        <v>63</v>
      </c>
      <c r="H155" t="s" s="8">
        <v>50</v>
      </c>
      <c r="I155" t="s" s="8">
        <v>281</v>
      </c>
    </row>
    <row r="156" ht="16.0" customHeight="true">
      <c r="A156" t="n" s="7">
        <v>5.2961243E7</v>
      </c>
      <c r="B156" t="s" s="8">
        <v>74</v>
      </c>
      <c r="C156" t="n" s="8">
        <f>IF(false,"005-1273", "005-1273")</f>
      </c>
      <c r="D156" t="s" s="8">
        <v>194</v>
      </c>
      <c r="E156" t="n" s="8">
        <v>1.0</v>
      </c>
      <c r="F156" t="n" s="8">
        <v>192.0</v>
      </c>
      <c r="G156" t="s" s="8">
        <v>53</v>
      </c>
      <c r="H156" t="s" s="8">
        <v>50</v>
      </c>
      <c r="I156" t="s" s="8">
        <v>282</v>
      </c>
    </row>
    <row r="157" ht="16.0" customHeight="true">
      <c r="A157" t="n" s="7">
        <v>5.3338752E7</v>
      </c>
      <c r="B157" t="s" s="8">
        <v>102</v>
      </c>
      <c r="C157" t="n" s="8">
        <f>IF(false,"01-004114", "01-004114")</f>
      </c>
      <c r="D157" t="s" s="8">
        <v>283</v>
      </c>
      <c r="E157" t="n" s="8">
        <v>1.0</v>
      </c>
      <c r="F157" t="n" s="8">
        <v>8.0</v>
      </c>
      <c r="G157" t="s" s="8">
        <v>63</v>
      </c>
      <c r="H157" t="s" s="8">
        <v>50</v>
      </c>
      <c r="I157" t="s" s="8">
        <v>284</v>
      </c>
    </row>
    <row r="158" ht="16.0" customHeight="true">
      <c r="A158" t="n" s="7">
        <v>5.3116801E7</v>
      </c>
      <c r="B158" t="s" s="8">
        <v>77</v>
      </c>
      <c r="C158" t="n" s="8">
        <f>IF(false,"005-1111", "005-1111")</f>
      </c>
      <c r="D158" t="s" s="8">
        <v>160</v>
      </c>
      <c r="E158" t="n" s="8">
        <v>1.0</v>
      </c>
      <c r="F158" t="n" s="8">
        <v>350.0</v>
      </c>
      <c r="G158" t="s" s="8">
        <v>53</v>
      </c>
      <c r="H158" t="s" s="8">
        <v>50</v>
      </c>
      <c r="I158" t="s" s="8">
        <v>285</v>
      </c>
    </row>
    <row r="159" ht="16.0" customHeight="true">
      <c r="A159" t="n" s="7">
        <v>5.3203344E7</v>
      </c>
      <c r="B159" t="s" s="8">
        <v>54</v>
      </c>
      <c r="C159" t="n" s="8">
        <f>IF(false,"01-003884", "01-003884")</f>
      </c>
      <c r="D159" t="s" s="8">
        <v>98</v>
      </c>
      <c r="E159" t="n" s="8">
        <v>2.0</v>
      </c>
      <c r="F159" t="n" s="8">
        <v>240.0</v>
      </c>
      <c r="G159" t="s" s="8">
        <v>53</v>
      </c>
      <c r="H159" t="s" s="8">
        <v>50</v>
      </c>
      <c r="I159" t="s" s="8">
        <v>286</v>
      </c>
    </row>
    <row r="160" ht="16.0" customHeight="true">
      <c r="A160" t="n" s="7">
        <v>5.3212272E7</v>
      </c>
      <c r="B160" t="s" s="8">
        <v>54</v>
      </c>
      <c r="C160" t="n" s="8">
        <f>IF(false,"120922769", "120922769")</f>
      </c>
      <c r="D160" t="s" s="8">
        <v>152</v>
      </c>
      <c r="E160" t="n" s="8">
        <v>2.0</v>
      </c>
      <c r="F160" t="n" s="8">
        <v>318.0</v>
      </c>
      <c r="G160" t="s" s="8">
        <v>53</v>
      </c>
      <c r="H160" t="s" s="8">
        <v>50</v>
      </c>
      <c r="I160" t="s" s="8">
        <v>287</v>
      </c>
    </row>
    <row r="161" ht="16.0" customHeight="true">
      <c r="A161" t="n" s="7">
        <v>5.3301324E7</v>
      </c>
      <c r="B161" t="s" s="8">
        <v>102</v>
      </c>
      <c r="C161" t="n" s="8">
        <f>IF(false,"005-1254", "005-1254")</f>
      </c>
      <c r="D161" t="s" s="8">
        <v>75</v>
      </c>
      <c r="E161" t="n" s="8">
        <v>2.0</v>
      </c>
      <c r="F161" t="n" s="8">
        <v>542.0</v>
      </c>
      <c r="G161" t="s" s="8">
        <v>53</v>
      </c>
      <c r="H161" t="s" s="8">
        <v>50</v>
      </c>
      <c r="I161" t="s" s="8">
        <v>288</v>
      </c>
    </row>
    <row r="162" ht="16.0" customHeight="true">
      <c r="A162" t="n" s="7">
        <v>5.3323049E7</v>
      </c>
      <c r="B162" t="s" s="8">
        <v>102</v>
      </c>
      <c r="C162" t="n" s="8">
        <f>IF(false,"005-1080", "005-1080")</f>
      </c>
      <c r="D162" t="s" s="8">
        <v>226</v>
      </c>
      <c r="E162" t="n" s="8">
        <v>1.0</v>
      </c>
      <c r="F162" t="n" s="8">
        <v>127.0</v>
      </c>
      <c r="G162" t="s" s="8">
        <v>53</v>
      </c>
      <c r="H162" t="s" s="8">
        <v>50</v>
      </c>
      <c r="I162" t="s" s="8">
        <v>289</v>
      </c>
    </row>
    <row r="163" ht="16.0" customHeight="true">
      <c r="A163" t="n" s="7">
        <v>5.3142034E7</v>
      </c>
      <c r="B163" t="s" s="8">
        <v>54</v>
      </c>
      <c r="C163" t="n" s="8">
        <f>IF(false,"000-631", "000-631")</f>
      </c>
      <c r="D163" t="s" s="8">
        <v>91</v>
      </c>
      <c r="E163" t="n" s="8">
        <v>2.0</v>
      </c>
      <c r="F163" t="n" s="8">
        <v>52.0</v>
      </c>
      <c r="G163" t="s" s="8">
        <v>53</v>
      </c>
      <c r="H163" t="s" s="8">
        <v>50</v>
      </c>
      <c r="I163" t="s" s="8">
        <v>290</v>
      </c>
    </row>
    <row r="164" ht="16.0" customHeight="true">
      <c r="A164" t="n" s="7">
        <v>5.2592683E7</v>
      </c>
      <c r="B164" t="s" s="8">
        <v>69</v>
      </c>
      <c r="C164" t="n" s="8">
        <f>IF(false,"005-1255", "005-1255")</f>
      </c>
      <c r="D164" t="s" s="8">
        <v>83</v>
      </c>
      <c r="E164" t="n" s="8">
        <v>1.0</v>
      </c>
      <c r="F164" t="n" s="8">
        <v>160.0</v>
      </c>
      <c r="G164" t="s" s="8">
        <v>53</v>
      </c>
      <c r="H164" t="s" s="8">
        <v>50</v>
      </c>
      <c r="I164" t="s" s="8">
        <v>291</v>
      </c>
    </row>
    <row r="165" ht="16.0" customHeight="true">
      <c r="A165" t="n" s="7">
        <v>5.3204591E7</v>
      </c>
      <c r="B165" t="s" s="8">
        <v>54</v>
      </c>
      <c r="C165" t="n" s="8">
        <f>IF(false,"120921533", "120921533")</f>
      </c>
      <c r="D165" t="s" s="8">
        <v>170</v>
      </c>
      <c r="E165" t="n" s="8">
        <v>1.0</v>
      </c>
      <c r="F165" t="n" s="8">
        <v>283.0</v>
      </c>
      <c r="G165" t="s" s="8">
        <v>63</v>
      </c>
      <c r="H165" t="s" s="8">
        <v>50</v>
      </c>
      <c r="I165" t="s" s="8">
        <v>292</v>
      </c>
    </row>
    <row r="166" ht="16.0" customHeight="true"/>
    <row r="167" ht="16.0" customHeight="true">
      <c r="A167" t="s" s="1">
        <v>37</v>
      </c>
      <c r="B167" s="1"/>
      <c r="C167" s="1"/>
      <c r="D167" s="1"/>
      <c r="E167" s="1"/>
      <c r="F167" t="n" s="8">
        <v>45110.0</v>
      </c>
      <c r="G167" s="2"/>
    </row>
    <row r="168" ht="16.0" customHeight="true"/>
    <row r="169" ht="16.0" customHeight="true">
      <c r="A169" t="s" s="1">
        <v>36</v>
      </c>
    </row>
    <row r="170" ht="34.0" customHeight="true">
      <c r="A170" t="s" s="9">
        <v>38</v>
      </c>
      <c r="B170" t="s" s="9">
        <v>0</v>
      </c>
      <c r="C170" t="s" s="9">
        <v>43</v>
      </c>
      <c r="D170" t="s" s="9">
        <v>1</v>
      </c>
      <c r="E170" t="s" s="9">
        <v>2</v>
      </c>
      <c r="F170" t="s" s="9">
        <v>39</v>
      </c>
      <c r="G170" t="s" s="9">
        <v>5</v>
      </c>
      <c r="H170" t="s" s="9">
        <v>3</v>
      </c>
      <c r="I170" t="s" s="9">
        <v>4</v>
      </c>
    </row>
    <row r="171" ht="16.0" customHeight="true">
      <c r="A171" t="n" s="8">
        <v>5.0316895E7</v>
      </c>
      <c r="B171" t="s" s="8">
        <v>293</v>
      </c>
      <c r="C171" t="n" s="8">
        <f>IF(false,"120922724", "120922724")</f>
      </c>
      <c r="D171" t="s" s="8">
        <v>294</v>
      </c>
      <c r="E171" t="n" s="8">
        <v>1.0</v>
      </c>
      <c r="F171" t="n" s="8">
        <v>-229.0</v>
      </c>
      <c r="G171" t="s" s="8">
        <v>295</v>
      </c>
      <c r="H171" t="s" s="8">
        <v>54</v>
      </c>
      <c r="I171" t="s" s="8">
        <v>296</v>
      </c>
    </row>
    <row r="172" ht="16.0" customHeight="true">
      <c r="A172" t="n" s="8">
        <v>5.2509522E7</v>
      </c>
      <c r="B172" t="s" s="8">
        <v>80</v>
      </c>
      <c r="C172" t="n" s="8">
        <f>IF(false,"120922389", "120922389")</f>
      </c>
      <c r="D172" t="s" s="8">
        <v>297</v>
      </c>
      <c r="E172" t="n" s="8">
        <v>1.0</v>
      </c>
      <c r="F172" t="n" s="8">
        <v>-154.0</v>
      </c>
      <c r="G172" t="s" s="8">
        <v>295</v>
      </c>
      <c r="H172" t="s" s="8">
        <v>54</v>
      </c>
      <c r="I172" t="s" s="8">
        <v>298</v>
      </c>
    </row>
    <row r="173" ht="16.0" customHeight="true">
      <c r="A173" t="n" s="8">
        <v>5.2408526E7</v>
      </c>
      <c r="B173" t="s" s="8">
        <v>51</v>
      </c>
      <c r="C173" t="n" s="8">
        <f>IF(false,"120922908", "120922908")</f>
      </c>
      <c r="D173" t="s" s="8">
        <v>299</v>
      </c>
      <c r="E173" t="n" s="8">
        <v>1.0</v>
      </c>
      <c r="F173" t="n" s="8">
        <v>-249.0</v>
      </c>
      <c r="G173" t="s" s="8">
        <v>295</v>
      </c>
      <c r="H173" t="s" s="8">
        <v>54</v>
      </c>
      <c r="I173" t="s" s="8">
        <v>300</v>
      </c>
    </row>
    <row r="174" ht="16.0" customHeight="true">
      <c r="A174" t="n" s="8">
        <v>5.1567965E7</v>
      </c>
      <c r="B174" t="s" s="8">
        <v>88</v>
      </c>
      <c r="C174" t="n" s="8">
        <f>IF(false,"005-1273", "005-1273")</f>
      </c>
      <c r="D174" t="s" s="8">
        <v>194</v>
      </c>
      <c r="E174" t="n" s="8">
        <v>1.0</v>
      </c>
      <c r="F174" t="n" s="8">
        <v>-698.0</v>
      </c>
      <c r="G174" t="s" s="8">
        <v>295</v>
      </c>
      <c r="H174" t="s" s="8">
        <v>54</v>
      </c>
      <c r="I174" t="s" s="8">
        <v>301</v>
      </c>
    </row>
    <row r="175" ht="16.0" customHeight="true">
      <c r="A175" t="n" s="8">
        <v>5.1567965E7</v>
      </c>
      <c r="B175" t="s" s="8">
        <v>88</v>
      </c>
      <c r="C175" t="n" s="8">
        <f>IF(false,"005-1273", "005-1273")</f>
      </c>
      <c r="D175" t="s" s="8">
        <v>194</v>
      </c>
      <c r="E175" t="n" s="8">
        <v>1.0</v>
      </c>
      <c r="F175" t="n" s="8">
        <v>-169.0</v>
      </c>
      <c r="G175" t="s" s="8">
        <v>302</v>
      </c>
      <c r="H175" t="s" s="8">
        <v>54</v>
      </c>
      <c r="I175" t="s" s="8">
        <v>303</v>
      </c>
    </row>
    <row r="176" ht="16.0" customHeight="true">
      <c r="A176" t="n" s="8">
        <v>5.2491329E7</v>
      </c>
      <c r="B176" t="s" s="8">
        <v>80</v>
      </c>
      <c r="C176" t="n" s="8">
        <f>IF(false,"120921202", "120921202")</f>
      </c>
      <c r="D176" t="s" s="8">
        <v>96</v>
      </c>
      <c r="E176" t="n" s="8">
        <v>2.0</v>
      </c>
      <c r="F176" t="n" s="8">
        <v>-244.0</v>
      </c>
      <c r="G176" t="s" s="8">
        <v>304</v>
      </c>
      <c r="H176" t="s" s="8">
        <v>102</v>
      </c>
      <c r="I176" t="s" s="8">
        <v>305</v>
      </c>
    </row>
    <row r="177" ht="16.0" customHeight="true">
      <c r="A177" t="n" s="8">
        <v>5.2332591E7</v>
      </c>
      <c r="B177" t="s" s="8">
        <v>51</v>
      </c>
      <c r="C177" t="n" s="8">
        <f>IF(false,"120922783", "120922783")</f>
      </c>
      <c r="D177" t="s" s="8">
        <v>306</v>
      </c>
      <c r="E177" t="n" s="8">
        <v>1.0</v>
      </c>
      <c r="F177" t="n" s="8">
        <v>-80.0</v>
      </c>
      <c r="G177" t="s" s="8">
        <v>304</v>
      </c>
      <c r="H177" t="s" s="8">
        <v>102</v>
      </c>
      <c r="I177" t="s" s="8">
        <v>307</v>
      </c>
    </row>
    <row r="178" ht="16.0" customHeight="true">
      <c r="A178" t="n" s="8">
        <v>5.2490328E7</v>
      </c>
      <c r="B178" t="s" s="8">
        <v>80</v>
      </c>
      <c r="C178" t="n" s="8">
        <f>IF(false,"120922891", "120922891")</f>
      </c>
      <c r="D178" t="s" s="8">
        <v>308</v>
      </c>
      <c r="E178" t="n" s="8">
        <v>3.0</v>
      </c>
      <c r="F178" t="n" s="8">
        <v>-983.0</v>
      </c>
      <c r="G178" t="s" s="8">
        <v>295</v>
      </c>
      <c r="H178" t="s" s="8">
        <v>102</v>
      </c>
      <c r="I178" t="s" s="8">
        <v>309</v>
      </c>
    </row>
    <row r="179" ht="16.0" customHeight="true">
      <c r="A179" t="n" s="8">
        <v>5.2460712E7</v>
      </c>
      <c r="B179" t="s" s="8">
        <v>80</v>
      </c>
      <c r="C179" t="n" s="8">
        <f>IF(false,"120921818", "120921818")</f>
      </c>
      <c r="D179" t="s" s="8">
        <v>168</v>
      </c>
      <c r="E179" t="n" s="8">
        <v>1.0</v>
      </c>
      <c r="F179" t="n" s="8">
        <v>-164.0</v>
      </c>
      <c r="G179" t="s" s="8">
        <v>295</v>
      </c>
      <c r="H179" t="s" s="8">
        <v>102</v>
      </c>
      <c r="I179" t="s" s="8">
        <v>310</v>
      </c>
    </row>
    <row r="180" ht="16.0" customHeight="true">
      <c r="A180" t="n" s="8">
        <v>5.2905188E7</v>
      </c>
      <c r="B180" t="s" s="8">
        <v>74</v>
      </c>
      <c r="C180" t="n" s="8">
        <f>IF(false,"005-1181", "005-1181")</f>
      </c>
      <c r="D180" t="s" s="8">
        <v>146</v>
      </c>
      <c r="E180" t="n" s="8">
        <v>2.0</v>
      </c>
      <c r="F180" t="n" s="8">
        <v>-502.0</v>
      </c>
      <c r="G180" t="s" s="8">
        <v>302</v>
      </c>
      <c r="H180" t="s" s="8">
        <v>156</v>
      </c>
      <c r="I180" t="s" s="8">
        <v>311</v>
      </c>
    </row>
    <row r="181" ht="16.0" customHeight="true">
      <c r="A181" t="n" s="8">
        <v>5.32495E7</v>
      </c>
      <c r="B181" t="s" s="8">
        <v>102</v>
      </c>
      <c r="C181" t="n" s="8">
        <f>IF(false,"120921818", "120921818")</f>
      </c>
      <c r="D181" t="s" s="8">
        <v>168</v>
      </c>
      <c r="E181" t="n" s="8">
        <v>1.0</v>
      </c>
      <c r="F181" t="n" s="8">
        <v>-10.0</v>
      </c>
      <c r="G181" t="s" s="8">
        <v>304</v>
      </c>
      <c r="H181" t="s" s="8">
        <v>156</v>
      </c>
      <c r="I181" t="s" s="8">
        <v>312</v>
      </c>
    </row>
    <row r="182" ht="16.0" customHeight="true"/>
    <row r="183" ht="16.0" customHeight="true">
      <c r="A183" t="s" s="1">
        <v>37</v>
      </c>
      <c r="F183" t="n" s="8">
        <v>-3482.0</v>
      </c>
      <c r="G183" s="2"/>
      <c r="H183" s="0"/>
      <c r="I183" s="0"/>
    </row>
    <row r="184" ht="16.0" customHeight="true">
      <c r="A184" s="1"/>
      <c r="B184" s="1"/>
      <c r="C184" s="1"/>
      <c r="D184" s="1"/>
      <c r="E184" s="1"/>
      <c r="F184" s="1"/>
      <c r="G184" s="1"/>
      <c r="H184" s="1"/>
      <c r="I184" s="1"/>
    </row>
    <row r="185" ht="16.0" customHeight="true">
      <c r="A185" t="s" s="1">
        <v>40</v>
      </c>
    </row>
    <row r="186" ht="34.0" customHeight="true">
      <c r="A186" t="s" s="9">
        <v>47</v>
      </c>
      <c r="B186" t="s" s="9">
        <v>48</v>
      </c>
      <c r="C186" s="9"/>
      <c r="D186" s="9"/>
      <c r="E186" s="9"/>
      <c r="F186" t="s" s="9">
        <v>39</v>
      </c>
      <c r="G186" t="s" s="9">
        <v>5</v>
      </c>
      <c r="H186" t="s" s="9">
        <v>3</v>
      </c>
      <c r="I186" t="s" s="9">
        <v>4</v>
      </c>
    </row>
    <row r="187" ht="16.0" customHeight="true"/>
    <row r="188" ht="16.0" customHeight="true">
      <c r="A188" t="s" s="1">
        <v>37</v>
      </c>
      <c r="F188" t="n" s="8">
        <v>0.0</v>
      </c>
      <c r="G188" s="2"/>
      <c r="H188" s="0"/>
      <c r="I188" s="0"/>
    </row>
    <row r="189" ht="16.0" customHeight="true">
      <c r="A189" s="1"/>
      <c r="B189" s="1"/>
      <c r="C189" s="1"/>
      <c r="D189" s="1"/>
      <c r="E189" s="1"/>
      <c r="F189" s="1"/>
      <c r="G189" s="1"/>
      <c r="H189" s="1"/>
      <c r="I18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