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<sst xmlns="http://schemas.openxmlformats.org/spreadsheetml/2006/main" count="1162" uniqueCount="224">
  <si>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</si>
  <si>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</si>
  <si>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</si>
  <si>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</si>
  <si>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</si>
  <si>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</si>
  <si>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</si>
  <si>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</si>
  <si>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</si>
  <si>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</si>
  <si>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</si>
  <si>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</si>
  <si>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</si>
  <si>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</si>
  <si>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</si>
  <si>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</si>
  <si>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</si>
  <si>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</si>
  <si>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</si>
  <si>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</si>
  <si>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</si>
  <si>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</si>
  <si>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</si>
  <si>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</si>
  <si>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</si>
  <si>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</si>
  <si>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</si>
  <si>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</si>
  <si>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</si>
  <si>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</si>
  <si>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</si>
  <si>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</si>
  <si>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</si>
  <si>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</si>
  <si>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</si>
  <si>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</si>
  <si>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</si>
  <si>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</si>
  <si>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</si>
  <si>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</si>
  <si>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</si>
  <si>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</si>
  <si>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</si>
  <si>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</si>
  <si>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</si>
  <si>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</si>
  <si>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</si>
  <si>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</si>
  <si>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</si>
  <si>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</si>
  <si>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11.06.2021</t>
  </si>
  <si>
    <t>08.06.2021</t>
  </si>
  <si>
    <t>YokoSun трусики Premium XL (12-20 кг) 38 шт.</t>
  </si>
  <si>
    <t>Платёж покупателя</t>
  </si>
  <si>
    <t>10.06.2021</t>
  </si>
  <si>
    <t>60bf5f05bed21e33139b216f</t>
  </si>
  <si>
    <t>Крем-гель для душа Lion Жемчужный поцелуй, 750 мл</t>
  </si>
  <si>
    <t>60bf343603c378719f4d9d4e</t>
  </si>
  <si>
    <t>YokoSun трусики Premium M (6-10 кг) 56 шт.</t>
  </si>
  <si>
    <t>60bf2f4694d52708d9cc218f</t>
  </si>
  <si>
    <t>Missha BB крем Perfect Cover, SPF 42, 20 мл, оттенок: 23 natural beige</t>
  </si>
  <si>
    <t>60bfb86794d52708adcc21e3</t>
  </si>
  <si>
    <t>Nagara поглотитель запаха Aqua Beads Лаванда, 360 г</t>
  </si>
  <si>
    <t>60bf1e8c32da8352e386ebad</t>
  </si>
  <si>
    <t>Joonies трусики Comfort XL (12-17 кг), 38 шт., 2 уп.</t>
  </si>
  <si>
    <t>60bf1dac0fe995021557803f</t>
  </si>
  <si>
    <t>Ёkitto трусики М (5-10 кг) 52 шт.</t>
  </si>
  <si>
    <t>60bf09f88927ca81f066aa82</t>
  </si>
  <si>
    <t>09.06.2021</t>
  </si>
  <si>
    <t>Протеин Optimum Nutrition 100% Whey Gold Standard (2100-2353 г) мокко-капучино</t>
  </si>
  <si>
    <t>60c06a79b9f8ed190922ff98</t>
  </si>
  <si>
    <t>Минерально-витаминный комплекс Optimum Nutrition Opti-Men (240 таблеток)</t>
  </si>
  <si>
    <t>60bfd00383b1f24e760ed889</t>
  </si>
  <si>
    <t>Missha BB крем Perfect Cover, SPF 42, 20 мл, оттенок: 21 light beige</t>
  </si>
  <si>
    <t>60bfa96af4c0cb1bb42f881e</t>
  </si>
  <si>
    <t>Joonies трусики Premium Soft XL (12-17 кг), 38 шт.</t>
  </si>
  <si>
    <t>60bf4390c3080fb83309005b</t>
  </si>
  <si>
    <t>Merries подгузники XL (12-20 кг), 44 шт.</t>
  </si>
  <si>
    <t>60c06c735a3951956590f435</t>
  </si>
  <si>
    <t>Joonies трусики Comfort L (9-14 кг), 44 шт.</t>
  </si>
  <si>
    <t>60bf6c05f4c0cb7f5f2f8721</t>
  </si>
  <si>
    <t>Biore мицеллярная вода, 320 мл</t>
  </si>
  <si>
    <t>60bf69f55a39517985d59950</t>
  </si>
  <si>
    <t>Минерально-витаминный комплекс для спорсменов Optimum Nutrition Opti Women (60c)</t>
  </si>
  <si>
    <t>60bf4bcb94d5270f18cc22bc</t>
  </si>
  <si>
    <t>Biore мусс для умывания с увлажняющим эффектом, 150 мл</t>
  </si>
  <si>
    <t>60bf2baa03c3783ded4d9c66</t>
  </si>
  <si>
    <t>60bf3208b9f8ed9ac9456b1e</t>
  </si>
  <si>
    <t>Joonies трусики Premium Soft L (9-14 кг), 44 шт.</t>
  </si>
  <si>
    <t>60c11cec04e94394846ba805</t>
  </si>
  <si>
    <t>Max Factor Тушь для ресниц False Lash Effect Natural Look, black brown</t>
  </si>
  <si>
    <t>60bf66fa8927ca3cd566aace</t>
  </si>
  <si>
    <t>MEDI-PEEL Volume Essence Peptide 9 эссенция с пептидами для эластичности кожи лица, 100 мл</t>
  </si>
  <si>
    <t>60bf3ecadbdc31ef2cf44786</t>
  </si>
  <si>
    <t>07.06.2021</t>
  </si>
  <si>
    <t>Satisfyer Вибромассажер Wand-er Woman 34 см (J2018-47), фиолетовый</t>
  </si>
  <si>
    <t>60be312c0fe99519fc57803e</t>
  </si>
  <si>
    <t>03.06.2021</t>
  </si>
  <si>
    <t>YokoSun трусики XXL (15-23 кг) 28 шт.</t>
  </si>
  <si>
    <t>60c1d92ff78dba1ce4ddd847</t>
  </si>
  <si>
    <t>60bddec232da83294186ebd0</t>
  </si>
  <si>
    <t>Набор Missha Missha Cho Gong Jin Miniature Set</t>
  </si>
  <si>
    <t>60bd49b5dff13b5f45011b2a</t>
  </si>
  <si>
    <t>YokoSun трусики M (6-10 кг), 58 шт.</t>
  </si>
  <si>
    <t>60c1f2dcdbdc310160fe9adf</t>
  </si>
  <si>
    <t>26.05.2021</t>
  </si>
  <si>
    <t>Goo.N трусики L (9-14 кг) 44 шт.</t>
  </si>
  <si>
    <t>60c1f6b9c5311b09aa74b374</t>
  </si>
  <si>
    <t>06.06.2021</t>
  </si>
  <si>
    <t>YokoSun трусики Eco L (9-14 кг), 44 шт.</t>
  </si>
  <si>
    <t>60bcbf3f863e4e71aca90e9f</t>
  </si>
  <si>
    <t>Goo.N подгузники Ultra M (6-11 кг), 80 шт.</t>
  </si>
  <si>
    <t>60bcbc0fc3080f261f08ff23</t>
  </si>
  <si>
    <t>60bcb8adc3080f83d52f9ddd</t>
  </si>
  <si>
    <t>Biore мицеллярная вода, запасной блок, 290 мл</t>
  </si>
  <si>
    <t>60bcaa95c3080fd1eb2f9edb</t>
  </si>
  <si>
    <t>60bdf4585a395176f0d598d7</t>
  </si>
  <si>
    <t>01.06.2021</t>
  </si>
  <si>
    <t>YokoSun подгузники M (5-10 кг), 62 шт.</t>
  </si>
  <si>
    <t>60c20e173620c259dc1f354d</t>
  </si>
  <si>
    <t>Ёkitto трусики XXL (15+ кг) 34 шт.</t>
  </si>
  <si>
    <t>60c21c62792ab136abcae5a7</t>
  </si>
  <si>
    <t>60c22c80bed21e3dd8d3ee36</t>
  </si>
  <si>
    <t>Vivienne Sabo Тушь для ресниц Cabaret, в коробке, 01 черный</t>
  </si>
  <si>
    <t>60c22e69f78dba3a61acbc0b</t>
  </si>
  <si>
    <t>Ёkitto трусики L (9-14 кг) 44 шт.</t>
  </si>
  <si>
    <t>60c2340b954f6b7d4bf843e5</t>
  </si>
  <si>
    <t>YokoSun трусики Eco XXL (15-23 кг) 32 шт.</t>
  </si>
  <si>
    <t>60c2386d32da8305e3f94223</t>
  </si>
  <si>
    <t>05.06.2021</t>
  </si>
  <si>
    <t>Joonies трусики Comfort M (6-11 кг)</t>
  </si>
  <si>
    <t>60c23b900fe995185fd854d3</t>
  </si>
  <si>
    <t>Merries трусики XXL (15-28 кг), 32 шт.</t>
  </si>
  <si>
    <t>60c23eda32da8334edc4efbf</t>
  </si>
  <si>
    <t>60c04a1420d51d6dbe9b5677</t>
  </si>
  <si>
    <t>60bfaba204e943db5a6ba862</t>
  </si>
  <si>
    <t>60be455903c378dae54d9d27</t>
  </si>
  <si>
    <t>60bf21cb863e4e4d54a90d51</t>
  </si>
  <si>
    <t>Joonies подгузники Premium Soft S (4-8 кг) 64 шт.</t>
  </si>
  <si>
    <t>60c2463d20d51d56a9d8fcab</t>
  </si>
  <si>
    <t>60c246406a86435b4b9260a2</t>
  </si>
  <si>
    <t>Joonies подгузники Premium Soft L (9-14 кг), 42 шт.</t>
  </si>
  <si>
    <t>60c246867153b3984160af3c</t>
  </si>
  <si>
    <t>60c249024f5c6e599423c8a4</t>
  </si>
  <si>
    <t>Pigeon Бутылочка Перистальтик Плюс с широким горлом PP, 160 мл, с рождения, бесцветный</t>
  </si>
  <si>
    <t>60c24bef04e9436956c9b4c2</t>
  </si>
  <si>
    <t>Nagara поглотитель запаха Бамбуковый уголь и Зеленый чай</t>
  </si>
  <si>
    <t>60c24cb72af6cd420adb4555</t>
  </si>
  <si>
    <t>Полироль для приборных панелей PLAK виноград, 750 мл + 10%</t>
  </si>
  <si>
    <t>60c24e16c5311b4dca0c2278</t>
  </si>
  <si>
    <t>Satisfyer Стимулятор Penguin Air Pulse, черный/белый</t>
  </si>
  <si>
    <t>60c250926a86437597926031</t>
  </si>
  <si>
    <t>Гейнер Optimum Nutrition Serious Mass (5.44 кг) ваниль</t>
  </si>
  <si>
    <t>60c2553494d527d874ce70b7</t>
  </si>
  <si>
    <t>Lion top sweet harmony жидкое средство для стирки белья со сладким цветочным ароматом, мягкая упаковка, 720 гр</t>
  </si>
  <si>
    <t>60c25b65863e4e0419706ea4</t>
  </si>
  <si>
    <t>Lion Top Shiny Rose Жидкое средство для стирки аромат цветущих роз 1160 гр в мягкой упаковке</t>
  </si>
  <si>
    <t>Lion Top Shiny Rose Жидкое средство для стирки аромат цветущих роз 850 гр</t>
  </si>
  <si>
    <t>Протеин Optimum Nutrition 100% Whey Gold Standard (2100-2353 г) молочный шоколад</t>
  </si>
  <si>
    <t>60c25b658927ca137e5491ed</t>
  </si>
  <si>
    <t>60c25df894d5270853cc229d</t>
  </si>
  <si>
    <t>Satisfyer Стимулятор Curvy 2+, розовый</t>
  </si>
  <si>
    <t>60c268a803c37889b338eb04</t>
  </si>
  <si>
    <t>60c268e5954f6b6477cd80b4</t>
  </si>
  <si>
    <t>Pigeon Ножницы 15122 белый</t>
  </si>
  <si>
    <t>60c26bd27153b367cb60ae6f</t>
  </si>
  <si>
    <t>Esthetic House кондиционер для волос CP-1 Bright Complex Intense Nourishing Professional с протеинами, 100 мл</t>
  </si>
  <si>
    <t>60c0da0399d6ef2a1fac0628</t>
  </si>
  <si>
    <t>60c0c3ec03c378c5419e65fa</t>
  </si>
  <si>
    <t>Goo.N трусики Ultra XXL (13-25 кг) 36 шт.</t>
  </si>
  <si>
    <t>60c11d25954f6b2a986cd56f</t>
  </si>
  <si>
    <t>Freedom тампоны normal, 3 капли, 10 шт.</t>
  </si>
  <si>
    <t>60c103d3dbdc3172379cdf52</t>
  </si>
  <si>
    <t>60c11b5c3b31765de7834a48</t>
  </si>
  <si>
    <t>60c0e776bed21e4118b3fd13</t>
  </si>
  <si>
    <t>Губка для плит Vileda Пур Актив 2 шт, желтый/зеленый</t>
  </si>
  <si>
    <t>60c0d2f02fe098199f0f6f32</t>
  </si>
  <si>
    <t>Biore Мусс очищающий для умывания против акне запасной блок, 130 мл</t>
  </si>
  <si>
    <t>60c110d16a86436a568f2d43</t>
  </si>
  <si>
    <t>Jigott Collagen Healing Cream Ночной омолаживающий лечебный крем для лица с коллагеном, 100 г</t>
  </si>
  <si>
    <t>60c0faed954f6beeb46cd562</t>
  </si>
  <si>
    <t>60c11ce1f9880106c9079e8b</t>
  </si>
  <si>
    <t>60c11bbbf78dba5a16ddd873</t>
  </si>
  <si>
    <t>Satisfyer Стимулятор 2 Next Gen, rose gold/white</t>
  </si>
  <si>
    <t>60c114a17399010a48828a6d</t>
  </si>
  <si>
    <t>60c11bb4c3080f20ca7561c1</t>
  </si>
  <si>
    <t>Протеин Optimum Nutrition 100% Whey Gold Standard (819-943 г) ванильное мороженое</t>
  </si>
  <si>
    <t>60c124095a3951981590f43e</t>
  </si>
  <si>
    <t>Satisfyer Стимулятор Traveler, aubergine/rosegold</t>
  </si>
  <si>
    <t>60c0fefa954f6b17bef84292</t>
  </si>
  <si>
    <t>Гель для стирки Kao Attack Bio EX, 0.77 кг, дой-пак</t>
  </si>
  <si>
    <t>60c0d24fdbdc310e7b9ce036</t>
  </si>
  <si>
    <t>Pigeon Спрей универсальный от плесени с ароматом трав Bisol, 0.9 л</t>
  </si>
  <si>
    <t>60c0d684954f6b7b996cd502</t>
  </si>
  <si>
    <t>Pigeon Бутылочка Перистальтик Плюс с широким горлом PP, 240 мл, с 3 месяцев, бесцветный</t>
  </si>
  <si>
    <t>60c222855a3951dbeff5d683</t>
  </si>
  <si>
    <t>60c0fd1e32da83bef850c882</t>
  </si>
  <si>
    <t>60c129e0c5311b7bdecf1b20</t>
  </si>
  <si>
    <t>60c0ff63c3080ff61175620f</t>
  </si>
  <si>
    <t>60c0997a7153b3f47b002189</t>
  </si>
  <si>
    <t>60c08e5d20d51d2f199b56ec</t>
  </si>
  <si>
    <t>60c0e0d84f5c6e02b797b1ac</t>
  </si>
  <si>
    <t>60c104d92fe0987c230f6f67</t>
  </si>
  <si>
    <t>60c10e6dc3080fba1308ff5f</t>
  </si>
  <si>
    <t>60c05a3873990173e0828a70</t>
  </si>
  <si>
    <t>60c12bc52fe0985fd30f6f1d</t>
  </si>
  <si>
    <t>60c11b108927caf0df66aa90</t>
  </si>
  <si>
    <t>60c11b75dbdc31eed39cdf5d</t>
  </si>
  <si>
    <t>Satisfyer Вибромассажер из силикона с вакуумно-волновой клиторальной стимуляцией Pro G-Spot Rabbit 22 см, белый</t>
  </si>
  <si>
    <t>60c0ec0c954f6bd5116cd5cb</t>
  </si>
  <si>
    <t>60c1006b94d52767ab497e70</t>
  </si>
  <si>
    <t>Креатин Optimum Nutrition Micronised Creatine Powder (300 г) без вкуса</t>
  </si>
  <si>
    <t>60c1f93f5a3951208e5208e4</t>
  </si>
  <si>
    <t>60c1160fdff13b1216a72ee8</t>
  </si>
  <si>
    <t>60c11ec29066f477c7821f2f</t>
  </si>
  <si>
    <t>60c0edfd8927caf2c5f55cf9</t>
  </si>
  <si>
    <t>60c0b2e3dff13b7650a72f7b</t>
  </si>
  <si>
    <t>60c0b3b2f4c0cb4e042f87a2</t>
  </si>
  <si>
    <t>60c0a7f3f988019d1b079db7</t>
  </si>
  <si>
    <t>24.05.2021</t>
  </si>
  <si>
    <t>Merries подгузники L (9-14 кг), 54 шт.</t>
  </si>
  <si>
    <t>Возврат платежа покупателя</t>
  </si>
  <si>
    <t>60c2235fdbdc316735f05627</t>
  </si>
  <si>
    <t>60c230cb32da833a80f942bc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</si>
</sst>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736952.0</v>
      </c>
    </row>
    <row r="4" spans="1:9" s="3" customFormat="1" x14ac:dyDescent="0.2" ht="16.0" customHeight="true">
      <c r="A4" s="3" t="s">
        <v>34</v>
      </c>
      <c r="B4" s="10" t="n">
        <v>115521.0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4.9943172E7</v>
      </c>
      <c r="B8" s="8" t="s">
        <v>51</v>
      </c>
      <c r="C8" s="8" t="n">
        <f>IF(false,"120921901", "120921901")</f>
      </c>
      <c r="D8" s="8" t="s">
        <v>52</v>
      </c>
      <c r="E8" s="8" t="n">
        <v>1.0</v>
      </c>
      <c r="F8" s="8" t="n">
        <v>1124.0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4.9912513E7</v>
      </c>
      <c r="B9" t="s" s="8">
        <v>51</v>
      </c>
      <c r="C9" t="n" s="8">
        <f>IF(false,"120922891", "120922891")</f>
      </c>
      <c r="D9" t="s" s="8">
        <v>56</v>
      </c>
      <c r="E9" t="n" s="8">
        <v>1.0</v>
      </c>
      <c r="F9" t="n" s="8">
        <v>291.0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4.9909439E7</v>
      </c>
      <c r="B10" s="8" t="s">
        <v>51</v>
      </c>
      <c r="C10" s="8" t="n">
        <f>IF(false,"120921900", "120921900")</f>
      </c>
      <c r="D10" s="8" t="s">
        <v>58</v>
      </c>
      <c r="E10" s="8" t="n">
        <v>1.0</v>
      </c>
      <c r="F10" s="8" t="n">
        <v>989.0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4.9999923E7</v>
      </c>
      <c r="B11" t="s" s="8">
        <v>51</v>
      </c>
      <c r="C11" t="n" s="8">
        <f>IF(false,"120921947", "120921947")</f>
      </c>
      <c r="D11" t="s" s="8">
        <v>60</v>
      </c>
      <c r="E11" t="n" s="8">
        <v>1.0</v>
      </c>
      <c r="F11" t="n" s="8">
        <v>273.0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4.9896811E7</v>
      </c>
      <c r="B12" t="s" s="8">
        <v>51</v>
      </c>
      <c r="C12" t="n" s="8">
        <f>IF(false,"120922640", "120922640")</f>
      </c>
      <c r="D12" t="s" s="8">
        <v>62</v>
      </c>
      <c r="E12" t="n" s="8">
        <v>1.0</v>
      </c>
      <c r="F12" t="n" s="8">
        <v>336.0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4.9895957E7</v>
      </c>
      <c r="B13" s="8" t="s">
        <v>51</v>
      </c>
      <c r="C13" s="8" t="n">
        <f>IF(false,"120922767", "120922767")</f>
      </c>
      <c r="D13" s="8" t="s">
        <v>64</v>
      </c>
      <c r="E13" s="8" t="n">
        <v>1.0</v>
      </c>
      <c r="F13" s="8" t="n">
        <v>1639.0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4.9883627E7</v>
      </c>
      <c r="B14" s="8" t="s">
        <v>51</v>
      </c>
      <c r="C14" s="8" t="n">
        <f>IF(false,"120921543", "120921543")</f>
      </c>
      <c r="D14" s="8" t="s">
        <v>66</v>
      </c>
      <c r="E14" s="8" t="n">
        <v>1.0</v>
      </c>
      <c r="F14" s="8" t="n">
        <v>700.0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5.0051536E7</v>
      </c>
      <c r="B15" t="s" s="8">
        <v>68</v>
      </c>
      <c r="C15" t="n" s="8">
        <f>IF(false,"120922871", "120922871")</f>
      </c>
      <c r="D15" t="s" s="8">
        <v>69</v>
      </c>
      <c r="E15" t="n" s="8">
        <v>1.0</v>
      </c>
      <c r="F15" t="n" s="8">
        <v>4426.0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5.0016316E7</v>
      </c>
      <c r="B16" t="s" s="8">
        <v>51</v>
      </c>
      <c r="C16" t="n" s="8">
        <f>IF(false,"120923128", "120923128")</f>
      </c>
      <c r="D16" t="s" s="8">
        <v>71</v>
      </c>
      <c r="E16" t="n" s="8">
        <v>1.0</v>
      </c>
      <c r="F16" s="8" t="n">
        <v>2369.0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4.9989416E7</v>
      </c>
      <c r="B17" s="8" t="s">
        <v>51</v>
      </c>
      <c r="C17" s="8" t="n">
        <f>IF(false,"120921439", "120921439")</f>
      </c>
      <c r="D17" s="8" t="s">
        <v>73</v>
      </c>
      <c r="E17" s="8" t="n">
        <v>1.0</v>
      </c>
      <c r="F17" s="8" t="n">
        <v>599.0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4.9924335E7</v>
      </c>
      <c r="B18" t="s" s="8">
        <v>51</v>
      </c>
      <c r="C18" t="n" s="8">
        <f>IF(false,"120921853", "120921853")</f>
      </c>
      <c r="D18" t="s" s="8">
        <v>75</v>
      </c>
      <c r="E18" t="n" s="8">
        <v>2.0</v>
      </c>
      <c r="F18" t="n" s="8">
        <v>1512.0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5.0052682E7</v>
      </c>
      <c r="B19" s="8" t="s">
        <v>68</v>
      </c>
      <c r="C19" s="8" t="n">
        <f>IF(false,"003-318", "003-318")</f>
      </c>
      <c r="D19" s="8" t="s">
        <v>77</v>
      </c>
      <c r="E19" s="8" t="n">
        <v>1.0</v>
      </c>
      <c r="F19" s="8" t="n">
        <v>135.0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4.9951848E7</v>
      </c>
      <c r="B20" s="8" t="s">
        <v>51</v>
      </c>
      <c r="C20" s="8" t="n">
        <f>IF(false,"120922353", "120922353")</f>
      </c>
      <c r="D20" s="8" t="s">
        <v>79</v>
      </c>
      <c r="E20" s="8" t="n">
        <v>1.0</v>
      </c>
      <c r="F20" s="8" t="n">
        <v>819.0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4.9950515E7</v>
      </c>
      <c r="B21" t="s" s="8">
        <v>51</v>
      </c>
      <c r="C21" t="n" s="8">
        <f>IF(false,"005-1379", "005-1379")</f>
      </c>
      <c r="D21" t="s" s="8">
        <v>81</v>
      </c>
      <c r="E21" t="n" s="8">
        <v>1.0</v>
      </c>
      <c r="F21" t="n" s="8">
        <v>629.0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4.9929991E7</v>
      </c>
      <c r="B22" t="s" s="8">
        <v>51</v>
      </c>
      <c r="C22" t="n" s="8">
        <f>IF(false,"120923170", "120923170")</f>
      </c>
      <c r="D22" t="s" s="8">
        <v>83</v>
      </c>
      <c r="E22" t="n" s="8">
        <v>1.0</v>
      </c>
      <c r="F22" s="8" t="n">
        <v>999.0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4.9906592E7</v>
      </c>
      <c r="B23" s="8" t="s">
        <v>51</v>
      </c>
      <c r="C23" s="8" t="n">
        <f>IF(false,"005-1377", "005-1377")</f>
      </c>
      <c r="D23" s="8" t="s">
        <v>85</v>
      </c>
      <c r="E23" s="8" t="n">
        <v>1.0</v>
      </c>
      <c r="F23" s="8" t="n">
        <v>495.0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4.9909625E7</v>
      </c>
      <c r="B24" t="s" s="8">
        <v>51</v>
      </c>
      <c r="C24" t="n" s="8">
        <f>IF(false,"003-318", "003-318")</f>
      </c>
      <c r="D24" t="s" s="8">
        <v>77</v>
      </c>
      <c r="E24" t="n" s="8">
        <v>1.0</v>
      </c>
      <c r="F24" t="n" s="8">
        <v>1310.0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5.0159864E7</v>
      </c>
      <c r="B25" t="s" s="8">
        <v>68</v>
      </c>
      <c r="C25" t="n" s="8">
        <f>IF(false,"01-003884", "01-003884")</f>
      </c>
      <c r="D25" t="s" s="8">
        <v>88</v>
      </c>
      <c r="E25" t="n" s="8">
        <v>1.0</v>
      </c>
      <c r="F25" t="n" s="8">
        <v>899.0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4.9948608E7</v>
      </c>
      <c r="B26" t="s" s="8">
        <v>51</v>
      </c>
      <c r="C26" t="n" s="8">
        <f>IF(false,"120922210", "120922210")</f>
      </c>
      <c r="D26" t="s" s="8">
        <v>90</v>
      </c>
      <c r="E26" t="n" s="8">
        <v>1.0</v>
      </c>
      <c r="F26" t="n" s="8">
        <v>328.0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4.9920793E7</v>
      </c>
      <c r="B27" t="s" s="8">
        <v>51</v>
      </c>
      <c r="C27" t="n" s="8">
        <f>IF(false,"120921833", "120921833")</f>
      </c>
      <c r="D27" t="s" s="8">
        <v>92</v>
      </c>
      <c r="E27" t="n" s="8">
        <v>1.0</v>
      </c>
      <c r="F27" t="n" s="8">
        <v>404.0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4.979574E7</v>
      </c>
      <c r="B28" t="s" s="8">
        <v>94</v>
      </c>
      <c r="C28" t="n" s="8">
        <f>IF(false,"120922955", "120922955")</f>
      </c>
      <c r="D28" t="s" s="8">
        <v>95</v>
      </c>
      <c r="E28" t="n" s="8">
        <v>1.0</v>
      </c>
      <c r="F28" t="n" s="8">
        <v>2127.0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4.9168939E7</v>
      </c>
      <c r="B29" t="s" s="8">
        <v>97</v>
      </c>
      <c r="C29" t="n" s="8">
        <f>IF(false,"005-1517", "005-1517")</f>
      </c>
      <c r="D29" t="s" s="8">
        <v>98</v>
      </c>
      <c r="E29" t="n" s="8">
        <v>1.0</v>
      </c>
      <c r="F29" t="n" s="8">
        <v>798.0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4.9735063E7</v>
      </c>
      <c r="B30" t="s" s="8">
        <v>94</v>
      </c>
      <c r="C30" t="n" s="8">
        <f>IF(false,"005-1377", "005-1377")</f>
      </c>
      <c r="D30" t="s" s="8">
        <v>85</v>
      </c>
      <c r="E30" t="n" s="8">
        <v>1.0</v>
      </c>
      <c r="F30" t="n" s="8">
        <v>583.0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4.9693859E7</v>
      </c>
      <c r="B31" t="s" s="8">
        <v>94</v>
      </c>
      <c r="C31" t="n" s="8">
        <f>IF(false,"120922827", "120922827")</f>
      </c>
      <c r="D31" t="s" s="8">
        <v>101</v>
      </c>
      <c r="E31" t="n" s="8">
        <v>1.0</v>
      </c>
      <c r="F31" t="n" s="8">
        <v>1399.0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4.9274086E7</v>
      </c>
      <c r="B32" t="s" s="8">
        <v>97</v>
      </c>
      <c r="C32" t="n" s="8">
        <f>IF(false,"005-1514", "005-1514")</f>
      </c>
      <c r="D32" t="s" s="8">
        <v>103</v>
      </c>
      <c r="E32" t="n" s="8">
        <v>1.0</v>
      </c>
      <c r="F32" t="n" s="8">
        <v>867.0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4.8108762E7</v>
      </c>
      <c r="B33" t="s" s="8">
        <v>105</v>
      </c>
      <c r="C33" t="n" s="8">
        <f>IF(false,"005-1518", "005-1518")</f>
      </c>
      <c r="D33" t="s" s="8">
        <v>106</v>
      </c>
      <c r="E33" t="n" s="8">
        <v>1.0</v>
      </c>
      <c r="F33" t="n" s="8">
        <v>1091.0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4.962231E7</v>
      </c>
      <c r="B34" t="s" s="8">
        <v>108</v>
      </c>
      <c r="C34" t="n" s="8">
        <f>IF(false,"120922769", "120922769")</f>
      </c>
      <c r="D34" t="s" s="8">
        <v>109</v>
      </c>
      <c r="E34" t="n" s="8">
        <v>1.0</v>
      </c>
      <c r="F34" t="n" s="8">
        <v>699.0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4.9620562E7</v>
      </c>
      <c r="B35" t="s" s="8">
        <v>108</v>
      </c>
      <c r="C35" t="n" s="8">
        <f>IF(false,"005-1111", "005-1111")</f>
      </c>
      <c r="D35" t="s" s="8">
        <v>111</v>
      </c>
      <c r="E35" t="n" s="8">
        <v>1.0</v>
      </c>
      <c r="F35" t="n" s="8">
        <v>1679.0</v>
      </c>
      <c r="G35" t="s" s="8">
        <v>53</v>
      </c>
      <c r="H35" t="s" s="8">
        <v>54</v>
      </c>
      <c r="I35" t="s" s="8">
        <v>112</v>
      </c>
    </row>
    <row r="36" ht="16.0" customHeight="true">
      <c r="A36" t="n" s="7">
        <v>4.9618399E7</v>
      </c>
      <c r="B36" t="s" s="8">
        <v>108</v>
      </c>
      <c r="C36" t="n" s="8">
        <f>IF(false,"005-1377", "005-1377")</f>
      </c>
      <c r="D36" t="s" s="8">
        <v>85</v>
      </c>
      <c r="E36" t="n" s="8">
        <v>1.0</v>
      </c>
      <c r="F36" t="n" s="8">
        <v>135.0</v>
      </c>
      <c r="G36" t="s" s="8">
        <v>53</v>
      </c>
      <c r="H36" t="s" s="8">
        <v>54</v>
      </c>
      <c r="I36" t="s" s="8">
        <v>113</v>
      </c>
    </row>
    <row r="37" ht="16.0" customHeight="true">
      <c r="A37" t="n" s="7">
        <v>4.9610472E7</v>
      </c>
      <c r="B37" t="s" s="8">
        <v>108</v>
      </c>
      <c r="C37" t="n" s="8">
        <f>IF(false,"005-1380", "005-1380")</f>
      </c>
      <c r="D37" t="s" s="8">
        <v>114</v>
      </c>
      <c r="E37" t="n" s="8">
        <v>1.0</v>
      </c>
      <c r="F37" t="n" s="8">
        <v>725.0</v>
      </c>
      <c r="G37" t="s" s="8">
        <v>53</v>
      </c>
      <c r="H37" t="s" s="8">
        <v>54</v>
      </c>
      <c r="I37" t="s" s="8">
        <v>115</v>
      </c>
    </row>
    <row r="38" ht="16.0" customHeight="true">
      <c r="A38" t="n" s="7">
        <v>4.9750809E7</v>
      </c>
      <c r="B38" t="s" s="8">
        <v>94</v>
      </c>
      <c r="C38" t="n" s="8">
        <f>IF(false,"005-1377", "005-1377")</f>
      </c>
      <c r="D38" t="s" s="8">
        <v>85</v>
      </c>
      <c r="E38" t="n" s="8">
        <v>1.0</v>
      </c>
      <c r="F38" t="n" s="8">
        <v>582.0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4.8892941E7</v>
      </c>
      <c r="B39" t="s" s="8">
        <v>117</v>
      </c>
      <c r="C39" t="n" s="8">
        <f>IF(false,"005-1512", "005-1512")</f>
      </c>
      <c r="D39" t="s" s="8">
        <v>118</v>
      </c>
      <c r="E39" t="n" s="8">
        <v>1.0</v>
      </c>
      <c r="F39" t="n" s="8">
        <v>969.0</v>
      </c>
      <c r="G39" t="s" s="8">
        <v>53</v>
      </c>
      <c r="H39" t="s" s="8">
        <v>54</v>
      </c>
      <c r="I39" t="s" s="8">
        <v>119</v>
      </c>
    </row>
    <row r="40" ht="16.0" customHeight="true">
      <c r="A40" t="n" s="7">
        <v>5.00274E7</v>
      </c>
      <c r="B40" t="s" s="8">
        <v>68</v>
      </c>
      <c r="C40" t="n" s="8">
        <f>IF(false,"120922090", "120922090")</f>
      </c>
      <c r="D40" t="s" s="8">
        <v>120</v>
      </c>
      <c r="E40" t="n" s="8">
        <v>2.0</v>
      </c>
      <c r="F40" t="n" s="8">
        <v>1746.0</v>
      </c>
      <c r="G40" t="s" s="8">
        <v>53</v>
      </c>
      <c r="H40" t="s" s="8">
        <v>54</v>
      </c>
      <c r="I40" t="s" s="8">
        <v>121</v>
      </c>
    </row>
    <row r="41" ht="16.0" customHeight="true">
      <c r="A41" t="n" s="7">
        <v>5.0010489E7</v>
      </c>
      <c r="B41" t="s" s="8">
        <v>51</v>
      </c>
      <c r="C41" t="n" s="8">
        <f>IF(false,"120921900", "120921900")</f>
      </c>
      <c r="D41" t="s" s="8">
        <v>58</v>
      </c>
      <c r="E41" t="n" s="8">
        <v>1.0</v>
      </c>
      <c r="F41" t="n" s="8">
        <v>924.0</v>
      </c>
      <c r="G41" t="s" s="8">
        <v>53</v>
      </c>
      <c r="H41" t="s" s="8">
        <v>54</v>
      </c>
      <c r="I41" t="s" s="8">
        <v>122</v>
      </c>
    </row>
    <row r="42" ht="16.0" customHeight="true">
      <c r="A42" t="n" s="7">
        <v>5.0034343E7</v>
      </c>
      <c r="B42" t="s" s="8">
        <v>68</v>
      </c>
      <c r="C42" t="n" s="8">
        <f>IF(false,"120922387", "120922387")</f>
      </c>
      <c r="D42" t="s" s="8">
        <v>123</v>
      </c>
      <c r="E42" t="n" s="8">
        <v>1.0</v>
      </c>
      <c r="F42" t="n" s="8">
        <v>266.0</v>
      </c>
      <c r="G42" t="s" s="8">
        <v>53</v>
      </c>
      <c r="H42" t="s" s="8">
        <v>54</v>
      </c>
      <c r="I42" t="s" s="8">
        <v>124</v>
      </c>
    </row>
    <row r="43" ht="16.0" customHeight="true">
      <c r="A43" t="n" s="7">
        <v>4.9993464E7</v>
      </c>
      <c r="B43" t="s" s="8">
        <v>51</v>
      </c>
      <c r="C43" t="n" s="8">
        <f>IF(false,"120921544", "120921544")</f>
      </c>
      <c r="D43" t="s" s="8">
        <v>125</v>
      </c>
      <c r="E43" t="n" s="8">
        <v>1.0</v>
      </c>
      <c r="F43" t="n" s="8">
        <v>899.0</v>
      </c>
      <c r="G43" t="s" s="8">
        <v>53</v>
      </c>
      <c r="H43" t="s" s="8">
        <v>54</v>
      </c>
      <c r="I43" t="s" s="8">
        <v>126</v>
      </c>
    </row>
    <row r="44" ht="16.0" customHeight="true">
      <c r="A44" t="n" s="7">
        <v>4.9861822E7</v>
      </c>
      <c r="B44" t="s" s="8">
        <v>51</v>
      </c>
      <c r="C44" t="n" s="8">
        <f>IF(false,"120922768", "120922768")</f>
      </c>
      <c r="D44" t="s" s="8">
        <v>127</v>
      </c>
      <c r="E44" t="n" s="8">
        <v>1.0</v>
      </c>
      <c r="F44" t="n" s="8">
        <v>632.0</v>
      </c>
      <c r="G44" t="s" s="8">
        <v>53</v>
      </c>
      <c r="H44" t="s" s="8">
        <v>54</v>
      </c>
      <c r="I44" t="s" s="8">
        <v>128</v>
      </c>
    </row>
    <row r="45" ht="16.0" customHeight="true">
      <c r="A45" t="n" s="7">
        <v>4.9444318E7</v>
      </c>
      <c r="B45" t="s" s="8">
        <v>129</v>
      </c>
      <c r="C45" t="n" s="8">
        <f>IF(false,"120922352", "120922352")</f>
      </c>
      <c r="D45" t="s" s="8">
        <v>130</v>
      </c>
      <c r="E45" t="n" s="8">
        <v>1.0</v>
      </c>
      <c r="F45" t="n" s="8">
        <v>799.0</v>
      </c>
      <c r="G45" t="s" s="8">
        <v>53</v>
      </c>
      <c r="H45" t="s" s="8">
        <v>54</v>
      </c>
      <c r="I45" t="s" s="8">
        <v>131</v>
      </c>
    </row>
    <row r="46" ht="16.0" customHeight="true">
      <c r="A46" t="n" s="7">
        <v>4.9758875E7</v>
      </c>
      <c r="B46" t="s" s="8">
        <v>94</v>
      </c>
      <c r="C46" t="n" s="8">
        <f>IF(false,"120921370", "120921370")</f>
      </c>
      <c r="D46" t="s" s="8">
        <v>132</v>
      </c>
      <c r="E46" t="n" s="8">
        <v>1.0</v>
      </c>
      <c r="F46" t="n" s="8">
        <v>1436.0</v>
      </c>
      <c r="G46" t="s" s="8">
        <v>53</v>
      </c>
      <c r="H46" t="s" s="8">
        <v>54</v>
      </c>
      <c r="I46" t="s" s="8">
        <v>133</v>
      </c>
    </row>
    <row r="47" ht="16.0" customHeight="true">
      <c r="A47" t="n" s="7">
        <v>5.0037469E7</v>
      </c>
      <c r="B47" t="s" s="8">
        <v>68</v>
      </c>
      <c r="C47" t="n" s="8">
        <f>IF(false,"005-1514", "005-1514")</f>
      </c>
      <c r="D47" t="s" s="8">
        <v>103</v>
      </c>
      <c r="E47" t="n" s="8">
        <v>5.0</v>
      </c>
      <c r="F47" t="n" s="8">
        <v>2233.0</v>
      </c>
      <c r="G47" t="s" s="8">
        <v>53</v>
      </c>
      <c r="H47" t="s" s="8">
        <v>54</v>
      </c>
      <c r="I47" t="s" s="8">
        <v>134</v>
      </c>
    </row>
    <row r="48" ht="16.0" customHeight="true">
      <c r="A48" t="n" s="7">
        <v>4.9990493E7</v>
      </c>
      <c r="B48" t="s" s="8">
        <v>51</v>
      </c>
      <c r="C48" t="n" s="8">
        <f>IF(false,"120921900", "120921900")</f>
      </c>
      <c r="D48" t="s" s="8">
        <v>58</v>
      </c>
      <c r="E48" t="n" s="8">
        <v>2.0</v>
      </c>
      <c r="F48" t="n" s="8">
        <v>1683.0</v>
      </c>
      <c r="G48" t="s" s="8">
        <v>53</v>
      </c>
      <c r="H48" t="s" s="8">
        <v>54</v>
      </c>
      <c r="I48" t="s" s="8">
        <v>135</v>
      </c>
    </row>
    <row r="49" ht="16.0" customHeight="true">
      <c r="A49" t="n" s="7">
        <v>4.9990493E7</v>
      </c>
      <c r="B49" t="s" s="8">
        <v>51</v>
      </c>
      <c r="C49" t="n" s="8">
        <f>IF(false,"120921901", "120921901")</f>
      </c>
      <c r="D49" t="s" s="8">
        <v>52</v>
      </c>
      <c r="E49" t="n" s="8">
        <v>1.0</v>
      </c>
      <c r="F49" t="n" s="8">
        <v>954.0</v>
      </c>
      <c r="G49" t="s" s="8">
        <v>53</v>
      </c>
      <c r="H49" t="s" s="8">
        <v>54</v>
      </c>
      <c r="I49" t="s" s="8">
        <v>135</v>
      </c>
    </row>
    <row r="50" ht="16.0" customHeight="true">
      <c r="A50" t="n" s="7">
        <v>4.9807444E7</v>
      </c>
      <c r="B50" t="s" s="8">
        <v>94</v>
      </c>
      <c r="C50" t="n" s="8">
        <f>IF(false,"003-318", "003-318")</f>
      </c>
      <c r="D50" t="s" s="8">
        <v>77</v>
      </c>
      <c r="E50" t="n" s="8">
        <v>2.0</v>
      </c>
      <c r="F50" t="n" s="8">
        <v>2358.0</v>
      </c>
      <c r="G50" t="s" s="8">
        <v>53</v>
      </c>
      <c r="H50" t="s" s="8">
        <v>54</v>
      </c>
      <c r="I50" t="s" s="8">
        <v>136</v>
      </c>
    </row>
    <row r="51" ht="16.0" customHeight="true">
      <c r="A51" t="n" s="7">
        <v>4.9898913E7</v>
      </c>
      <c r="B51" t="s" s="8">
        <v>51</v>
      </c>
      <c r="C51" t="n" s="8">
        <f>IF(false,"120921853", "120921853")</f>
      </c>
      <c r="D51" t="s" s="8">
        <v>75</v>
      </c>
      <c r="E51" t="n" s="8">
        <v>2.0</v>
      </c>
      <c r="F51" t="n" s="8">
        <v>1178.0</v>
      </c>
      <c r="G51" t="s" s="8">
        <v>53</v>
      </c>
      <c r="H51" t="s" s="8">
        <v>54</v>
      </c>
      <c r="I51" t="s" s="8">
        <v>137</v>
      </c>
    </row>
    <row r="52" ht="16.0" customHeight="true">
      <c r="A52" t="n" s="7">
        <v>4.9991559E7</v>
      </c>
      <c r="B52" t="s" s="8">
        <v>51</v>
      </c>
      <c r="C52" t="n" s="8">
        <f>IF(false,"120922194", "120922194")</f>
      </c>
      <c r="D52" t="s" s="8">
        <v>138</v>
      </c>
      <c r="E52" t="n" s="8">
        <v>1.0</v>
      </c>
      <c r="F52" t="n" s="8">
        <v>832.0</v>
      </c>
      <c r="G52" t="s" s="8">
        <v>53</v>
      </c>
      <c r="H52" t="s" s="8">
        <v>54</v>
      </c>
      <c r="I52" t="s" s="8">
        <v>139</v>
      </c>
    </row>
    <row r="53" ht="16.0" customHeight="true">
      <c r="A53" t="n" s="7">
        <v>5.0014928E7</v>
      </c>
      <c r="B53" t="s" s="8">
        <v>51</v>
      </c>
      <c r="C53" t="n" s="8">
        <f>IF(false,"120921370", "120921370")</f>
      </c>
      <c r="D53" t="s" s="8">
        <v>132</v>
      </c>
      <c r="E53" t="n" s="8">
        <v>1.0</v>
      </c>
      <c r="F53" t="n" s="8">
        <v>1435.0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4.9900392E7</v>
      </c>
      <c r="B54" t="s" s="8">
        <v>51</v>
      </c>
      <c r="C54" t="n" s="8">
        <f>IF(false,"120921939", "120921939")</f>
      </c>
      <c r="D54" t="s" s="8">
        <v>141</v>
      </c>
      <c r="E54" t="n" s="8">
        <v>1.0</v>
      </c>
      <c r="F54" t="n" s="8">
        <v>989.0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5.0040264E7</v>
      </c>
      <c r="B55" t="s" s="8">
        <v>68</v>
      </c>
      <c r="C55" t="n" s="8">
        <f>IF(false,"120921439", "120921439")</f>
      </c>
      <c r="D55" t="s" s="8">
        <v>73</v>
      </c>
      <c r="E55" t="n" s="8">
        <v>1.0</v>
      </c>
      <c r="F55" t="n" s="8">
        <v>599.0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4.9815055E7</v>
      </c>
      <c r="B56" t="s" s="8">
        <v>94</v>
      </c>
      <c r="C56" t="n" s="8">
        <f>IF(false,"005-1255", "005-1255")</f>
      </c>
      <c r="D56" t="s" s="8">
        <v>144</v>
      </c>
      <c r="E56" t="n" s="8">
        <v>1.0</v>
      </c>
      <c r="F56" t="n" s="8">
        <v>519.0</v>
      </c>
      <c r="G56" t="s" s="8">
        <v>53</v>
      </c>
      <c r="H56" t="s" s="8">
        <v>54</v>
      </c>
      <c r="I56" t="s" s="8">
        <v>145</v>
      </c>
    </row>
    <row r="57" ht="16.0" customHeight="true">
      <c r="A57" t="n" s="7">
        <v>4.9981102E7</v>
      </c>
      <c r="B57" t="s" s="8">
        <v>51</v>
      </c>
      <c r="C57" t="n" s="8">
        <f>IF(false,"120922621", "120922621")</f>
      </c>
      <c r="D57" t="s" s="8">
        <v>146</v>
      </c>
      <c r="E57" t="n" s="8">
        <v>1.0</v>
      </c>
      <c r="F57" t="n" s="8">
        <v>307.0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4.8884512E7</v>
      </c>
      <c r="B58" t="s" s="8">
        <v>117</v>
      </c>
      <c r="C58" t="n" s="8">
        <f>IF(false,"120922839", "120922839")</f>
      </c>
      <c r="D58" t="s" s="8">
        <v>148</v>
      </c>
      <c r="E58" t="n" s="8">
        <v>1.0</v>
      </c>
      <c r="F58" t="n" s="8">
        <v>425.0</v>
      </c>
      <c r="G58" t="s" s="8">
        <v>53</v>
      </c>
      <c r="H58" t="s" s="8">
        <v>54</v>
      </c>
      <c r="I58" t="s" s="8">
        <v>149</v>
      </c>
    </row>
    <row r="59" ht="16.0" customHeight="true">
      <c r="A59" t="n" s="7">
        <v>4.9852824E7</v>
      </c>
      <c r="B59" t="s" s="8">
        <v>94</v>
      </c>
      <c r="C59" t="n" s="8">
        <f>IF(false,"120922947", "120922947")</f>
      </c>
      <c r="D59" t="s" s="8">
        <v>150</v>
      </c>
      <c r="E59" t="n" s="8">
        <v>1.0</v>
      </c>
      <c r="F59" t="n" s="8">
        <v>2029.0</v>
      </c>
      <c r="G59" t="s" s="8">
        <v>53</v>
      </c>
      <c r="H59" t="s" s="8">
        <v>54</v>
      </c>
      <c r="I59" t="s" s="8">
        <v>151</v>
      </c>
    </row>
    <row r="60" ht="16.0" customHeight="true">
      <c r="A60" t="n" s="7">
        <v>5.001947E7</v>
      </c>
      <c r="B60" t="s" s="8">
        <v>51</v>
      </c>
      <c r="C60" t="n" s="8">
        <f>IF(false,"120923172", "120923172")</f>
      </c>
      <c r="D60" t="s" s="8">
        <v>152</v>
      </c>
      <c r="E60" t="n" s="8">
        <v>1.0</v>
      </c>
      <c r="F60" t="n" s="8">
        <v>5639.0</v>
      </c>
      <c r="G60" t="s" s="8">
        <v>53</v>
      </c>
      <c r="H60" t="s" s="8">
        <v>54</v>
      </c>
      <c r="I60" t="s" s="8">
        <v>153</v>
      </c>
    </row>
    <row r="61" ht="16.0" customHeight="true">
      <c r="A61" t="n" s="7">
        <v>4.9920345E7</v>
      </c>
      <c r="B61" t="s" s="8">
        <v>51</v>
      </c>
      <c r="C61" t="n" s="8">
        <f>IF(false,"120923053", "120923053")</f>
      </c>
      <c r="D61" t="s" s="8">
        <v>154</v>
      </c>
      <c r="E61" t="n" s="8">
        <v>2.0</v>
      </c>
      <c r="F61" t="n" s="8">
        <v>750.0</v>
      </c>
      <c r="G61" t="s" s="8">
        <v>53</v>
      </c>
      <c r="H61" t="s" s="8">
        <v>54</v>
      </c>
      <c r="I61" t="s" s="8">
        <v>155</v>
      </c>
    </row>
    <row r="62" ht="16.0" customHeight="true">
      <c r="A62" t="n" s="7">
        <v>4.9920345E7</v>
      </c>
      <c r="B62" t="s" s="8">
        <v>51</v>
      </c>
      <c r="C62" t="n" s="8">
        <f>IF(false,"120923013", "120923013")</f>
      </c>
      <c r="D62" t="s" s="8">
        <v>156</v>
      </c>
      <c r="E62" t="n" s="8">
        <v>1.0</v>
      </c>
      <c r="F62" t="n" s="8">
        <v>744.0</v>
      </c>
      <c r="G62" t="s" s="8">
        <v>53</v>
      </c>
      <c r="H62" t="s" s="8">
        <v>54</v>
      </c>
      <c r="I62" t="s" s="8">
        <v>155</v>
      </c>
    </row>
    <row r="63" ht="16.0" customHeight="true">
      <c r="A63" t="n" s="7">
        <v>4.9920345E7</v>
      </c>
      <c r="B63" t="s" s="8">
        <v>51</v>
      </c>
      <c r="C63" t="n" s="8">
        <f>IF(false,"120923007", "120923007")</f>
      </c>
      <c r="D63" t="s" s="8">
        <v>157</v>
      </c>
      <c r="E63" t="n" s="8">
        <v>1.0</v>
      </c>
      <c r="F63" t="n" s="8">
        <v>603.0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4.9925681E7</v>
      </c>
      <c r="B64" t="s" s="8">
        <v>51</v>
      </c>
      <c r="C64" t="n" s="8">
        <f>IF(false,"120922872", "120922872")</f>
      </c>
      <c r="D64" t="s" s="8">
        <v>158</v>
      </c>
      <c r="E64" t="n" s="8">
        <v>1.0</v>
      </c>
      <c r="F64" t="n" s="8">
        <v>4779.0</v>
      </c>
      <c r="G64" t="s" s="8">
        <v>53</v>
      </c>
      <c r="H64" t="s" s="8">
        <v>54</v>
      </c>
      <c r="I64" t="s" s="8">
        <v>159</v>
      </c>
    </row>
    <row r="65" ht="16.0" customHeight="true">
      <c r="A65" t="n" s="7">
        <v>4.9889359E7</v>
      </c>
      <c r="B65" t="s" s="8">
        <v>51</v>
      </c>
      <c r="C65" t="n" s="8">
        <f>IF(false,"120921853", "120921853")</f>
      </c>
      <c r="D65" t="s" s="8">
        <v>75</v>
      </c>
      <c r="E65" t="n" s="8">
        <v>1.0</v>
      </c>
      <c r="F65" t="n" s="8">
        <v>715.0</v>
      </c>
      <c r="G65" t="s" s="8">
        <v>53</v>
      </c>
      <c r="H65" t="s" s="8">
        <v>54</v>
      </c>
      <c r="I65" t="s" s="8">
        <v>160</v>
      </c>
    </row>
    <row r="66" ht="16.0" customHeight="true">
      <c r="A66" t="n" s="7">
        <v>5.000164E7</v>
      </c>
      <c r="B66" t="s" s="8">
        <v>51</v>
      </c>
      <c r="C66" t="n" s="8">
        <f>IF(false,"120922957", "120922957")</f>
      </c>
      <c r="D66" t="s" s="8">
        <v>161</v>
      </c>
      <c r="E66" t="n" s="8">
        <v>1.0</v>
      </c>
      <c r="F66" t="n" s="8">
        <v>1699.0</v>
      </c>
      <c r="G66" t="s" s="8">
        <v>53</v>
      </c>
      <c r="H66" t="s" s="8">
        <v>54</v>
      </c>
      <c r="I66" t="s" s="8">
        <v>162</v>
      </c>
    </row>
    <row r="67" ht="16.0" customHeight="true">
      <c r="A67" t="n" s="7">
        <v>4.9615185E7</v>
      </c>
      <c r="B67" t="s" s="8">
        <v>108</v>
      </c>
      <c r="C67" t="n" s="8">
        <f>IF(false,"120922769", "120922769")</f>
      </c>
      <c r="D67" t="s" s="8">
        <v>109</v>
      </c>
      <c r="E67" t="n" s="8">
        <v>2.0</v>
      </c>
      <c r="F67" t="n" s="8">
        <v>1258.0</v>
      </c>
      <c r="G67" t="s" s="8">
        <v>53</v>
      </c>
      <c r="H67" t="s" s="8">
        <v>54</v>
      </c>
      <c r="I67" t="s" s="8">
        <v>163</v>
      </c>
    </row>
    <row r="68" ht="16.0" customHeight="true">
      <c r="A68" t="n" s="7">
        <v>4.9984154E7</v>
      </c>
      <c r="B68" t="s" s="8">
        <v>51</v>
      </c>
      <c r="C68" t="n" s="8">
        <f>IF(false,"005-1273", "005-1273")</f>
      </c>
      <c r="D68" t="s" s="8">
        <v>164</v>
      </c>
      <c r="E68" t="n" s="8">
        <v>1.0</v>
      </c>
      <c r="F68" t="n" s="8">
        <v>627.0</v>
      </c>
      <c r="G68" t="s" s="8">
        <v>53</v>
      </c>
      <c r="H68" t="s" s="8">
        <v>54</v>
      </c>
      <c r="I68" t="s" s="8">
        <v>165</v>
      </c>
    </row>
    <row r="69" ht="16.0" customHeight="true">
      <c r="A69" t="n" s="7">
        <v>5.0120824E7</v>
      </c>
      <c r="B69" t="s" s="8">
        <v>68</v>
      </c>
      <c r="C69" t="n" s="8">
        <f>IF(false,"1003295", "1003295")</f>
      </c>
      <c r="D69" t="s" s="8">
        <v>166</v>
      </c>
      <c r="E69" t="n" s="8">
        <v>1.0</v>
      </c>
      <c r="F69" t="n" s="8">
        <v>331.0</v>
      </c>
      <c r="G69" t="s" s="8">
        <v>53</v>
      </c>
      <c r="H69" t="s" s="8">
        <v>50</v>
      </c>
      <c r="I69" t="s" s="8">
        <v>167</v>
      </c>
    </row>
    <row r="70" ht="16.0" customHeight="true">
      <c r="A70" t="n" s="7">
        <v>5.0108931E7</v>
      </c>
      <c r="B70" t="s" s="8">
        <v>68</v>
      </c>
      <c r="C70" t="n" s="8">
        <f>IF(false,"120922767", "120922767")</f>
      </c>
      <c r="D70" t="s" s="8">
        <v>64</v>
      </c>
      <c r="E70" t="n" s="8">
        <v>1.0</v>
      </c>
      <c r="F70" t="n" s="8">
        <v>1390.0</v>
      </c>
      <c r="G70" t="s" s="8">
        <v>53</v>
      </c>
      <c r="H70" t="s" s="8">
        <v>50</v>
      </c>
      <c r="I70" t="s" s="8">
        <v>168</v>
      </c>
    </row>
    <row r="71" ht="16.0" customHeight="true">
      <c r="A71" t="n" s="7">
        <v>5.016002E7</v>
      </c>
      <c r="B71" t="s" s="8">
        <v>68</v>
      </c>
      <c r="C71" t="n" s="8">
        <f>IF(false,"120922005", "120922005")</f>
      </c>
      <c r="D71" t="s" s="8">
        <v>169</v>
      </c>
      <c r="E71" t="n" s="8">
        <v>2.0</v>
      </c>
      <c r="F71" t="n" s="8">
        <v>2844.0</v>
      </c>
      <c r="G71" t="s" s="8">
        <v>53</v>
      </c>
      <c r="H71" t="s" s="8">
        <v>50</v>
      </c>
      <c r="I71" t="s" s="8">
        <v>170</v>
      </c>
    </row>
    <row r="72" ht="16.0" customHeight="true">
      <c r="A72" t="n" s="7">
        <v>5.0144227E7</v>
      </c>
      <c r="B72" t="s" s="8">
        <v>68</v>
      </c>
      <c r="C72" t="n" s="8">
        <f>IF(false,"120921937", "120921937")</f>
      </c>
      <c r="D72" t="s" s="8">
        <v>171</v>
      </c>
      <c r="E72" t="n" s="8">
        <v>1.0</v>
      </c>
      <c r="F72" t="n" s="8">
        <v>981.0</v>
      </c>
      <c r="G72" t="s" s="8">
        <v>53</v>
      </c>
      <c r="H72" t="s" s="8">
        <v>50</v>
      </c>
      <c r="I72" t="s" s="8">
        <v>172</v>
      </c>
    </row>
    <row r="73" ht="16.0" customHeight="true">
      <c r="A73" t="n" s="7">
        <v>5.0158905E7</v>
      </c>
      <c r="B73" t="s" s="8">
        <v>68</v>
      </c>
      <c r="C73" t="n" s="8">
        <f>IF(false,"005-1255", "005-1255")</f>
      </c>
      <c r="D73" t="s" s="8">
        <v>144</v>
      </c>
      <c r="E73" t="n" s="8">
        <v>1.0</v>
      </c>
      <c r="F73" t="n" s="8">
        <v>519.0</v>
      </c>
      <c r="G73" t="s" s="8">
        <v>53</v>
      </c>
      <c r="H73" t="s" s="8">
        <v>50</v>
      </c>
      <c r="I73" t="s" s="8">
        <v>173</v>
      </c>
    </row>
    <row r="74" ht="16.0" customHeight="true">
      <c r="A74" t="n" s="7">
        <v>5.0128174E7</v>
      </c>
      <c r="B74" t="s" s="8">
        <v>68</v>
      </c>
      <c r="C74" t="n" s="8">
        <f>IF(false,"005-1255", "005-1255")</f>
      </c>
      <c r="D74" t="s" s="8">
        <v>144</v>
      </c>
      <c r="E74" t="n" s="8">
        <v>2.0</v>
      </c>
      <c r="F74" t="n" s="8">
        <v>486.0</v>
      </c>
      <c r="G74" t="s" s="8">
        <v>53</v>
      </c>
      <c r="H74" t="s" s="8">
        <v>50</v>
      </c>
      <c r="I74" t="s" s="8">
        <v>174</v>
      </c>
    </row>
    <row r="75" ht="16.0" customHeight="true">
      <c r="A75" t="n" s="7">
        <v>5.0117121E7</v>
      </c>
      <c r="B75" t="s" s="8">
        <v>68</v>
      </c>
      <c r="C75" t="n" s="8">
        <f>IF(false,"004-346", "004-346")</f>
      </c>
      <c r="D75" t="s" s="8">
        <v>175</v>
      </c>
      <c r="E75" t="n" s="8">
        <v>1.0</v>
      </c>
      <c r="F75" t="n" s="8">
        <v>212.0</v>
      </c>
      <c r="G75" t="s" s="8">
        <v>53</v>
      </c>
      <c r="H75" t="s" s="8">
        <v>50</v>
      </c>
      <c r="I75" t="s" s="8">
        <v>176</v>
      </c>
    </row>
    <row r="76" ht="16.0" customHeight="true">
      <c r="A76" t="n" s="7">
        <v>5.0151652E7</v>
      </c>
      <c r="B76" t="s" s="8">
        <v>68</v>
      </c>
      <c r="C76" t="n" s="8">
        <f>IF(false,"120921816", "120921816")</f>
      </c>
      <c r="D76" t="s" s="8">
        <v>177</v>
      </c>
      <c r="E76" t="n" s="8">
        <v>1.0</v>
      </c>
      <c r="F76" t="n" s="8">
        <v>475.0</v>
      </c>
      <c r="G76" t="s" s="8">
        <v>53</v>
      </c>
      <c r="H76" t="s" s="8">
        <v>50</v>
      </c>
      <c r="I76" t="s" s="8">
        <v>178</v>
      </c>
    </row>
    <row r="77" ht="16.0" customHeight="true">
      <c r="A77" t="n" s="7">
        <v>5.013887E7</v>
      </c>
      <c r="B77" t="s" s="8">
        <v>68</v>
      </c>
      <c r="C77" t="n" s="8">
        <f>IF(false,"120921872", "120921872")</f>
      </c>
      <c r="D77" t="s" s="8">
        <v>179</v>
      </c>
      <c r="E77" t="n" s="8">
        <v>1.0</v>
      </c>
      <c r="F77" t="n" s="8">
        <v>305.0</v>
      </c>
      <c r="G77" t="s" s="8">
        <v>53</v>
      </c>
      <c r="H77" t="s" s="8">
        <v>50</v>
      </c>
      <c r="I77" t="s" s="8">
        <v>180</v>
      </c>
    </row>
    <row r="78" ht="16.0" customHeight="true">
      <c r="A78" t="n" s="7">
        <v>5.0159216E7</v>
      </c>
      <c r="B78" t="s" s="8">
        <v>68</v>
      </c>
      <c r="C78" t="n" s="8">
        <f>IF(false,"003-318", "003-318")</f>
      </c>
      <c r="D78" t="s" s="8">
        <v>77</v>
      </c>
      <c r="E78" t="n" s="8">
        <v>1.0</v>
      </c>
      <c r="F78" t="n" s="8">
        <v>1.0</v>
      </c>
      <c r="G78" t="s" s="8">
        <v>53</v>
      </c>
      <c r="H78" t="s" s="8">
        <v>50</v>
      </c>
      <c r="I78" t="s" s="8">
        <v>181</v>
      </c>
    </row>
    <row r="79" ht="16.0" customHeight="true">
      <c r="A79" t="n" s="7">
        <v>5.0158924E7</v>
      </c>
      <c r="B79" t="s" s="8">
        <v>68</v>
      </c>
      <c r="C79" t="n" s="8">
        <f>IF(false,"005-1517", "005-1517")</f>
      </c>
      <c r="D79" t="s" s="8">
        <v>98</v>
      </c>
      <c r="E79" t="n" s="8">
        <v>1.0</v>
      </c>
      <c r="F79" t="n" s="8">
        <v>36.0</v>
      </c>
      <c r="G79" t="s" s="8">
        <v>53</v>
      </c>
      <c r="H79" t="s" s="8">
        <v>50</v>
      </c>
      <c r="I79" t="s" s="8">
        <v>182</v>
      </c>
    </row>
    <row r="80" ht="16.0" customHeight="true">
      <c r="A80" t="n" s="7">
        <v>5.015347E7</v>
      </c>
      <c r="B80" t="s" s="8">
        <v>68</v>
      </c>
      <c r="C80" t="n" s="8">
        <f>IF(false,"120922940", "120922940")</f>
      </c>
      <c r="D80" t="s" s="8">
        <v>183</v>
      </c>
      <c r="E80" t="n" s="8">
        <v>1.0</v>
      </c>
      <c r="F80" t="n" s="8">
        <v>703.0</v>
      </c>
      <c r="G80" t="s" s="8">
        <v>53</v>
      </c>
      <c r="H80" t="s" s="8">
        <v>50</v>
      </c>
      <c r="I80" t="s" s="8">
        <v>184</v>
      </c>
    </row>
    <row r="81" ht="16.0" customHeight="true">
      <c r="A81" t="n" s="7">
        <v>5.0158066E7</v>
      </c>
      <c r="B81" t="s" s="8">
        <v>68</v>
      </c>
      <c r="C81" t="n" s="8">
        <f>IF(false,"120921370", "120921370")</f>
      </c>
      <c r="D81" t="s" s="8">
        <v>132</v>
      </c>
      <c r="E81" t="n" s="8">
        <v>1.0</v>
      </c>
      <c r="F81" t="n" s="8">
        <v>694.0</v>
      </c>
      <c r="G81" t="s" s="8">
        <v>53</v>
      </c>
      <c r="H81" t="s" s="8">
        <v>50</v>
      </c>
      <c r="I81" t="s" s="8">
        <v>185</v>
      </c>
    </row>
    <row r="82" ht="16.0" customHeight="true">
      <c r="A82" t="n" s="7">
        <v>5.0163751E7</v>
      </c>
      <c r="B82" t="s" s="8">
        <v>68</v>
      </c>
      <c r="C82" t="n" s="8">
        <f>IF(false,"120923159", "120923159")</f>
      </c>
      <c r="D82" t="s" s="8">
        <v>186</v>
      </c>
      <c r="E82" t="n" s="8">
        <v>1.0</v>
      </c>
      <c r="F82" t="n" s="8">
        <v>2399.0</v>
      </c>
      <c r="G82" t="s" s="8">
        <v>53</v>
      </c>
      <c r="H82" t="s" s="8">
        <v>50</v>
      </c>
      <c r="I82" t="s" s="8">
        <v>187</v>
      </c>
    </row>
    <row r="83" ht="16.0" customHeight="true">
      <c r="A83" t="n" s="7">
        <v>5.0163751E7</v>
      </c>
      <c r="B83" t="s" s="8">
        <v>68</v>
      </c>
      <c r="C83" t="n" s="8">
        <f>IF(false,"003-318", "003-318")</f>
      </c>
      <c r="D83" t="s" s="8">
        <v>77</v>
      </c>
      <c r="E83" t="n" s="8">
        <v>1.0</v>
      </c>
      <c r="F83" t="n" s="8">
        <v>1489.0</v>
      </c>
      <c r="G83" t="s" s="8">
        <v>53</v>
      </c>
      <c r="H83" t="s" s="8">
        <v>50</v>
      </c>
      <c r="I83" t="s" s="8">
        <v>187</v>
      </c>
    </row>
    <row r="84" ht="16.0" customHeight="true">
      <c r="A84" t="n" s="7">
        <v>5.014129E7</v>
      </c>
      <c r="B84" t="s" s="8">
        <v>68</v>
      </c>
      <c r="C84" t="n" s="8">
        <f>IF(false,"120922950", "120922950")</f>
      </c>
      <c r="D84" t="s" s="8">
        <v>188</v>
      </c>
      <c r="E84" t="n" s="8">
        <v>1.0</v>
      </c>
      <c r="F84" t="n" s="8">
        <v>1.0</v>
      </c>
      <c r="G84" t="s" s="8">
        <v>53</v>
      </c>
      <c r="H84" t="s" s="8">
        <v>50</v>
      </c>
      <c r="I84" t="s" s="8">
        <v>189</v>
      </c>
    </row>
    <row r="85" ht="16.0" customHeight="true">
      <c r="A85" t="n" s="7">
        <v>5.0116783E7</v>
      </c>
      <c r="B85" t="s" s="8">
        <v>68</v>
      </c>
      <c r="C85" t="n" s="8">
        <f>IF(false,"000-631", "000-631")</f>
      </c>
      <c r="D85" t="s" s="8">
        <v>190</v>
      </c>
      <c r="E85" t="n" s="8">
        <v>1.0</v>
      </c>
      <c r="F85" t="n" s="8">
        <v>505.0</v>
      </c>
      <c r="G85" t="s" s="8">
        <v>53</v>
      </c>
      <c r="H85" t="s" s="8">
        <v>50</v>
      </c>
      <c r="I85" t="s" s="8">
        <v>191</v>
      </c>
    </row>
    <row r="86" ht="16.0" customHeight="true">
      <c r="A86" t="n" s="7">
        <v>5.0119003E7</v>
      </c>
      <c r="B86" t="s" s="8">
        <v>68</v>
      </c>
      <c r="C86" t="n" s="8">
        <f>IF(false,"120923080", "120923080")</f>
      </c>
      <c r="D86" t="s" s="8">
        <v>192</v>
      </c>
      <c r="E86" t="n" s="8">
        <v>1.0</v>
      </c>
      <c r="F86" t="n" s="8">
        <v>488.0</v>
      </c>
      <c r="G86" t="s" s="8">
        <v>53</v>
      </c>
      <c r="H86" t="s" s="8">
        <v>50</v>
      </c>
      <c r="I86" t="s" s="8">
        <v>193</v>
      </c>
    </row>
    <row r="87" ht="16.0" customHeight="true">
      <c r="A87" t="n" s="7">
        <v>5.0254897E7</v>
      </c>
      <c r="B87" t="s" s="8">
        <v>54</v>
      </c>
      <c r="C87" t="n" s="8">
        <f>IF(false,"005-1254", "005-1254")</f>
      </c>
      <c r="D87" t="s" s="8">
        <v>194</v>
      </c>
      <c r="E87" t="n" s="8">
        <v>1.0</v>
      </c>
      <c r="F87" t="n" s="8">
        <v>770.0</v>
      </c>
      <c r="G87" t="s" s="8">
        <v>53</v>
      </c>
      <c r="H87" t="s" s="8">
        <v>50</v>
      </c>
      <c r="I87" t="s" s="8">
        <v>195</v>
      </c>
    </row>
    <row r="88" ht="16.0" customHeight="true">
      <c r="A88" t="n" s="7">
        <v>5.0140153E7</v>
      </c>
      <c r="B88" t="s" s="8">
        <v>68</v>
      </c>
      <c r="C88" t="n" s="8">
        <f>IF(false,"000-631", "000-631")</f>
      </c>
      <c r="D88" t="s" s="8">
        <v>190</v>
      </c>
      <c r="E88" t="n" s="8">
        <v>1.0</v>
      </c>
      <c r="F88" t="n" s="8">
        <v>449.0</v>
      </c>
      <c r="G88" t="s" s="8">
        <v>53</v>
      </c>
      <c r="H88" t="s" s="8">
        <v>50</v>
      </c>
      <c r="I88" t="s" s="8">
        <v>196</v>
      </c>
    </row>
    <row r="89" ht="16.0" customHeight="true">
      <c r="A89" t="n" s="7">
        <v>5.0166493E7</v>
      </c>
      <c r="B89" t="s" s="8">
        <v>68</v>
      </c>
      <c r="C89" t="n" s="8">
        <f>IF(false,"120922387", "120922387")</f>
      </c>
      <c r="D89" t="s" s="8">
        <v>123</v>
      </c>
      <c r="E89" t="n" s="8">
        <v>1.0</v>
      </c>
      <c r="F89" t="n" s="8">
        <v>335.0</v>
      </c>
      <c r="G89" t="s" s="8">
        <v>53</v>
      </c>
      <c r="H89" t="s" s="8">
        <v>50</v>
      </c>
      <c r="I89" t="s" s="8">
        <v>197</v>
      </c>
    </row>
    <row r="90" ht="16.0" customHeight="true">
      <c r="A90" t="n" s="7">
        <v>5.0141351E7</v>
      </c>
      <c r="B90" t="s" s="8">
        <v>68</v>
      </c>
      <c r="C90" t="n" s="8">
        <f>IF(false,"120921939", "120921939")</f>
      </c>
      <c r="D90" t="s" s="8">
        <v>141</v>
      </c>
      <c r="E90" t="n" s="8">
        <v>1.0</v>
      </c>
      <c r="F90" t="n" s="8">
        <v>941.0</v>
      </c>
      <c r="G90" t="s" s="8">
        <v>53</v>
      </c>
      <c r="H90" t="s" s="8">
        <v>50</v>
      </c>
      <c r="I90" t="s" s="8">
        <v>198</v>
      </c>
    </row>
    <row r="91" ht="16.0" customHeight="true">
      <c r="A91" t="n" s="7">
        <v>5.0082304E7</v>
      </c>
      <c r="B91" t="s" s="8">
        <v>68</v>
      </c>
      <c r="C91" t="n" s="8">
        <f>IF(false,"120922353", "120922353")</f>
      </c>
      <c r="D91" t="s" s="8">
        <v>79</v>
      </c>
      <c r="E91" t="n" s="8">
        <v>1.0</v>
      </c>
      <c r="F91" t="n" s="8">
        <v>647.0</v>
      </c>
      <c r="G91" t="s" s="8">
        <v>53</v>
      </c>
      <c r="H91" t="s" s="8">
        <v>50</v>
      </c>
      <c r="I91" t="s" s="8">
        <v>199</v>
      </c>
    </row>
    <row r="92" ht="16.0" customHeight="true">
      <c r="A92" t="n" s="7">
        <v>5.0075062E7</v>
      </c>
      <c r="B92" t="s" s="8">
        <v>68</v>
      </c>
      <c r="C92" t="n" s="8">
        <f>IF(false,"003-318", "003-318")</f>
      </c>
      <c r="D92" t="s" s="8">
        <v>77</v>
      </c>
      <c r="E92" t="n" s="8">
        <v>1.0</v>
      </c>
      <c r="F92" t="n" s="8">
        <v>1379.0</v>
      </c>
      <c r="G92" t="s" s="8">
        <v>53</v>
      </c>
      <c r="H92" t="s" s="8">
        <v>50</v>
      </c>
      <c r="I92" t="s" s="8">
        <v>200</v>
      </c>
    </row>
    <row r="93" ht="16.0" customHeight="true">
      <c r="A93" t="n" s="7">
        <v>5.0124551E7</v>
      </c>
      <c r="B93" t="s" s="8">
        <v>68</v>
      </c>
      <c r="C93" t="n" s="8">
        <f>IF(false,"120922947", "120922947")</f>
      </c>
      <c r="D93" t="s" s="8">
        <v>150</v>
      </c>
      <c r="E93" t="n" s="8">
        <v>1.0</v>
      </c>
      <c r="F93" t="n" s="8">
        <v>1949.0</v>
      </c>
      <c r="G93" t="s" s="8">
        <v>53</v>
      </c>
      <c r="H93" t="s" s="8">
        <v>50</v>
      </c>
      <c r="I93" t="s" s="8">
        <v>201</v>
      </c>
    </row>
    <row r="94" ht="16.0" customHeight="true">
      <c r="A94" t="n" s="7">
        <v>5.0144912E7</v>
      </c>
      <c r="B94" t="s" s="8">
        <v>68</v>
      </c>
      <c r="C94" t="n" s="8">
        <f>IF(false,"005-1273", "005-1273")</f>
      </c>
      <c r="D94" t="s" s="8">
        <v>164</v>
      </c>
      <c r="E94" t="n" s="8">
        <v>1.0</v>
      </c>
      <c r="F94" t="n" s="8">
        <v>868.0</v>
      </c>
      <c r="G94" t="s" s="8">
        <v>53</v>
      </c>
      <c r="H94" t="s" s="8">
        <v>50</v>
      </c>
      <c r="I94" t="s" s="8">
        <v>202</v>
      </c>
    </row>
    <row r="95" ht="16.0" customHeight="true">
      <c r="A95" t="n" s="7">
        <v>5.0150429E7</v>
      </c>
      <c r="B95" t="s" s="8">
        <v>68</v>
      </c>
      <c r="C95" t="n" s="8">
        <f>IF(false,"120922769", "120922769")</f>
      </c>
      <c r="D95" t="s" s="8">
        <v>109</v>
      </c>
      <c r="E95" t="n" s="8">
        <v>1.0</v>
      </c>
      <c r="F95" t="n" s="8">
        <v>795.0</v>
      </c>
      <c r="G95" t="s" s="8">
        <v>53</v>
      </c>
      <c r="H95" t="s" s="8">
        <v>50</v>
      </c>
      <c r="I95" t="s" s="8">
        <v>203</v>
      </c>
    </row>
    <row r="96" ht="16.0" customHeight="true">
      <c r="A96" t="n" s="7">
        <v>5.0043296E7</v>
      </c>
      <c r="B96" t="s" s="8">
        <v>68</v>
      </c>
      <c r="C96" t="n" s="8">
        <f>IF(false,"005-1514", "005-1514")</f>
      </c>
      <c r="D96" t="s" s="8">
        <v>103</v>
      </c>
      <c r="E96" t="n" s="8">
        <v>3.0</v>
      </c>
      <c r="F96" t="n" s="8">
        <v>2100.0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5.0167498E7</v>
      </c>
      <c r="B97" t="s" s="8">
        <v>68</v>
      </c>
      <c r="C97" t="n" s="8">
        <f>IF(false,"120921370", "120921370")</f>
      </c>
      <c r="D97" t="s" s="8">
        <v>132</v>
      </c>
      <c r="E97" t="n" s="8">
        <v>1.0</v>
      </c>
      <c r="F97" t="n" s="8">
        <v>1690.0</v>
      </c>
      <c r="G97" t="s" s="8">
        <v>53</v>
      </c>
      <c r="H97" t="s" s="8">
        <v>50</v>
      </c>
      <c r="I97" t="s" s="8">
        <v>205</v>
      </c>
    </row>
    <row r="98" ht="16.0" customHeight="true">
      <c r="A98" t="n" s="7">
        <v>5.0157779E7</v>
      </c>
      <c r="B98" t="s" s="8">
        <v>68</v>
      </c>
      <c r="C98" t="n" s="8">
        <f>IF(false,"120922947", "120922947")</f>
      </c>
      <c r="D98" t="s" s="8">
        <v>150</v>
      </c>
      <c r="E98" t="n" s="8">
        <v>1.0</v>
      </c>
      <c r="F98" t="n" s="8">
        <v>1.0</v>
      </c>
      <c r="G98" t="s" s="8">
        <v>53</v>
      </c>
      <c r="H98" t="s" s="8">
        <v>50</v>
      </c>
      <c r="I98" t="s" s="8">
        <v>206</v>
      </c>
    </row>
    <row r="99" ht="16.0" customHeight="true">
      <c r="A99" t="n" s="7">
        <v>5.0157607E7</v>
      </c>
      <c r="B99" t="s" s="8">
        <v>68</v>
      </c>
      <c r="C99" t="n" s="8">
        <f>IF(false,"120921370", "120921370")</f>
      </c>
      <c r="D99" t="s" s="8">
        <v>132</v>
      </c>
      <c r="E99" t="n" s="8">
        <v>1.0</v>
      </c>
      <c r="F99" t="n" s="8">
        <v>1527.0</v>
      </c>
      <c r="G99" t="s" s="8">
        <v>53</v>
      </c>
      <c r="H99" t="s" s="8">
        <v>50</v>
      </c>
      <c r="I99" t="s" s="8">
        <v>207</v>
      </c>
    </row>
    <row r="100" ht="16.0" customHeight="true">
      <c r="A100" t="n" s="7">
        <v>5.0130181E7</v>
      </c>
      <c r="B100" t="s" s="8">
        <v>68</v>
      </c>
      <c r="C100" t="n" s="8">
        <f>IF(false,"120922460", "120922460")</f>
      </c>
      <c r="D100" t="s" s="8">
        <v>208</v>
      </c>
      <c r="E100" t="n" s="8">
        <v>1.0</v>
      </c>
      <c r="F100" t="n" s="8">
        <v>1684.0</v>
      </c>
      <c r="G100" t="s" s="8">
        <v>53</v>
      </c>
      <c r="H100" t="s" s="8">
        <v>50</v>
      </c>
      <c r="I100" t="s" s="8">
        <v>209</v>
      </c>
    </row>
    <row r="101" ht="16.0" customHeight="true">
      <c r="A101" t="n" s="7">
        <v>5.0142216E7</v>
      </c>
      <c r="B101" t="s" s="8">
        <v>68</v>
      </c>
      <c r="C101" t="n" s="8">
        <f>IF(false,"120921439", "120921439")</f>
      </c>
      <c r="D101" t="s" s="8">
        <v>73</v>
      </c>
      <c r="E101" t="n" s="8">
        <v>1.0</v>
      </c>
      <c r="F101" t="n" s="8">
        <v>599.0</v>
      </c>
      <c r="G101" t="s" s="8">
        <v>53</v>
      </c>
      <c r="H101" t="s" s="8">
        <v>50</v>
      </c>
      <c r="I101" t="s" s="8">
        <v>210</v>
      </c>
    </row>
    <row r="102" ht="16.0" customHeight="true">
      <c r="A102" t="n" s="7">
        <v>5.0231617E7</v>
      </c>
      <c r="B102" t="s" s="8">
        <v>54</v>
      </c>
      <c r="C102" t="n" s="8">
        <f>IF(false,"120923167", "120923167")</f>
      </c>
      <c r="D102" t="s" s="8">
        <v>211</v>
      </c>
      <c r="E102" t="n" s="8">
        <v>1.0</v>
      </c>
      <c r="F102" t="n" s="8">
        <v>1031.0</v>
      </c>
      <c r="G102" t="s" s="8">
        <v>53</v>
      </c>
      <c r="H102" t="s" s="8">
        <v>50</v>
      </c>
      <c r="I102" t="s" s="8">
        <v>212</v>
      </c>
    </row>
    <row r="103" ht="16.0" customHeight="true">
      <c r="A103" t="n" s="7">
        <v>5.0155546E7</v>
      </c>
      <c r="B103" t="s" s="8">
        <v>68</v>
      </c>
      <c r="C103" t="n" s="8">
        <f>IF(false,"120921370", "120921370")</f>
      </c>
      <c r="D103" t="s" s="8">
        <v>132</v>
      </c>
      <c r="E103" t="n" s="8">
        <v>5.0</v>
      </c>
      <c r="F103" t="n" s="8">
        <v>8406.0</v>
      </c>
      <c r="G103" t="s" s="8">
        <v>53</v>
      </c>
      <c r="H103" t="s" s="8">
        <v>50</v>
      </c>
      <c r="I103" t="s" s="8">
        <v>213</v>
      </c>
    </row>
    <row r="104" ht="16.0" customHeight="true">
      <c r="A104" t="n" s="7">
        <v>5.0160957E7</v>
      </c>
      <c r="B104" t="s" s="8">
        <v>68</v>
      </c>
      <c r="C104" t="n" s="8">
        <f>IF(false,"120922957", "120922957")</f>
      </c>
      <c r="D104" t="s" s="8">
        <v>161</v>
      </c>
      <c r="E104" t="n" s="8">
        <v>1.0</v>
      </c>
      <c r="F104" t="n" s="8">
        <v>1649.0</v>
      </c>
      <c r="G104" t="s" s="8">
        <v>53</v>
      </c>
      <c r="H104" t="s" s="8">
        <v>50</v>
      </c>
      <c r="I104" t="s" s="8">
        <v>214</v>
      </c>
    </row>
    <row r="105" ht="16.0" customHeight="true">
      <c r="A105" t="n" s="7">
        <v>5.0131645E7</v>
      </c>
      <c r="B105" t="s" s="8">
        <v>68</v>
      </c>
      <c r="C105" t="n" s="8">
        <f>IF(false,"120922460", "120922460")</f>
      </c>
      <c r="D105" t="s" s="8">
        <v>208</v>
      </c>
      <c r="E105" t="n" s="8">
        <v>1.0</v>
      </c>
      <c r="F105" t="n" s="8">
        <v>2549.0</v>
      </c>
      <c r="G105" t="s" s="8">
        <v>53</v>
      </c>
      <c r="H105" t="s" s="8">
        <v>50</v>
      </c>
      <c r="I105" t="s" s="8">
        <v>215</v>
      </c>
    </row>
    <row r="106" ht="16.0" customHeight="true">
      <c r="A106" t="n" s="7">
        <v>5.0098381E7</v>
      </c>
      <c r="B106" t="s" s="8">
        <v>68</v>
      </c>
      <c r="C106" t="n" s="8">
        <f>IF(false,"003-318", "003-318")</f>
      </c>
      <c r="D106" t="s" s="8">
        <v>77</v>
      </c>
      <c r="E106" t="n" s="8">
        <v>1.0</v>
      </c>
      <c r="F106" t="n" s="8">
        <v>300.0</v>
      </c>
      <c r="G106" t="s" s="8">
        <v>53</v>
      </c>
      <c r="H106" t="s" s="8">
        <v>50</v>
      </c>
      <c r="I106" t="s" s="8">
        <v>216</v>
      </c>
    </row>
    <row r="107" ht="16.0" customHeight="true">
      <c r="A107" t="n" s="7">
        <v>5.009913E7</v>
      </c>
      <c r="B107" t="s" s="8">
        <v>68</v>
      </c>
      <c r="C107" t="n" s="8">
        <f>IF(false,"003-318", "003-318")</f>
      </c>
      <c r="D107" t="s" s="8">
        <v>77</v>
      </c>
      <c r="E107" t="n" s="8">
        <v>1.0</v>
      </c>
      <c r="F107" t="n" s="8">
        <v>830.0</v>
      </c>
      <c r="G107" t="s" s="8">
        <v>53</v>
      </c>
      <c r="H107" t="s" s="8">
        <v>50</v>
      </c>
      <c r="I107" t="s" s="8">
        <v>217</v>
      </c>
    </row>
    <row r="108" ht="16.0" customHeight="true">
      <c r="A108" t="n" s="7">
        <v>5.0091857E7</v>
      </c>
      <c r="B108" t="s" s="8">
        <v>68</v>
      </c>
      <c r="C108" t="n" s="8">
        <f>IF(false,"120921370", "120921370")</f>
      </c>
      <c r="D108" t="s" s="8">
        <v>132</v>
      </c>
      <c r="E108" t="n" s="8">
        <v>3.0</v>
      </c>
      <c r="F108" t="n" s="8">
        <v>4308.0</v>
      </c>
      <c r="G108" t="s" s="8">
        <v>53</v>
      </c>
      <c r="H108" t="s" s="8">
        <v>50</v>
      </c>
      <c r="I108" t="s" s="8">
        <v>218</v>
      </c>
    </row>
    <row r="109" ht="16.0" customHeight="true"/>
    <row r="110" ht="16.0" customHeight="true">
      <c r="A110" t="s" s="1">
        <v>37</v>
      </c>
      <c r="B110" s="1"/>
      <c r="C110" s="1"/>
      <c r="D110" s="1"/>
      <c r="E110" s="1"/>
      <c r="F110" t="n" s="8">
        <v>119653.0</v>
      </c>
      <c r="G110" s="2"/>
    </row>
    <row r="111" ht="16.0" customHeight="true"/>
    <row r="112" ht="16.0" customHeight="true">
      <c r="A112" t="s" s="1">
        <v>36</v>
      </c>
    </row>
    <row r="113" ht="34.0" customHeight="true">
      <c r="A113" t="s" s="9">
        <v>38</v>
      </c>
      <c r="B113" t="s" s="9">
        <v>0</v>
      </c>
      <c r="C113" t="s" s="9">
        <v>43</v>
      </c>
      <c r="D113" t="s" s="9">
        <v>1</v>
      </c>
      <c r="E113" t="s" s="9">
        <v>2</v>
      </c>
      <c r="F113" t="s" s="9">
        <v>39</v>
      </c>
      <c r="G113" t="s" s="9">
        <v>5</v>
      </c>
      <c r="H113" t="s" s="9">
        <v>3</v>
      </c>
      <c r="I113" t="s" s="9">
        <v>4</v>
      </c>
    </row>
    <row r="114" ht="16.0" customHeight="true">
      <c r="A114" t="n" s="8">
        <v>4.7943064E7</v>
      </c>
      <c r="B114" t="s" s="8">
        <v>219</v>
      </c>
      <c r="C114" t="n" s="8">
        <f>IF(false,"003-315", "003-315")</f>
      </c>
      <c r="D114" t="s" s="8">
        <v>220</v>
      </c>
      <c r="E114" t="n" s="8">
        <v>4.0</v>
      </c>
      <c r="F114" t="n" s="8">
        <v>-3627.0</v>
      </c>
      <c r="G114" t="s" s="8">
        <v>221</v>
      </c>
      <c r="H114" t="s" s="8">
        <v>54</v>
      </c>
      <c r="I114" t="s" s="8">
        <v>222</v>
      </c>
    </row>
    <row r="115" ht="16.0" customHeight="true">
      <c r="A115" t="n" s="8">
        <v>4.9173742E7</v>
      </c>
      <c r="B115" t="s" s="8">
        <v>97</v>
      </c>
      <c r="C115" t="n" s="8">
        <f>IF(false,"000-631", "000-631")</f>
      </c>
      <c r="D115" t="s" s="8">
        <v>190</v>
      </c>
      <c r="E115" t="n" s="8">
        <v>1.0</v>
      </c>
      <c r="F115" t="n" s="8">
        <v>-505.0</v>
      </c>
      <c r="G115" t="s" s="8">
        <v>221</v>
      </c>
      <c r="H115" t="s" s="8">
        <v>54</v>
      </c>
      <c r="I115" t="s" s="8">
        <v>223</v>
      </c>
    </row>
    <row r="116" ht="16.0" customHeight="true"/>
    <row r="117" ht="16.0" customHeight="true">
      <c r="A117" t="s" s="1">
        <v>37</v>
      </c>
      <c r="F117" t="n" s="8">
        <v>-4132.0</v>
      </c>
      <c r="G117" s="2"/>
      <c r="H117" s="0"/>
      <c r="I117" s="0"/>
    </row>
    <row r="118" ht="16.0" customHeight="true">
      <c r="A118" s="1"/>
      <c r="B118" s="1"/>
      <c r="C118" s="1"/>
      <c r="D118" s="1"/>
      <c r="E118" s="1"/>
      <c r="F118" s="1"/>
      <c r="G118" s="1"/>
      <c r="H118" s="1"/>
      <c r="I118" s="1"/>
    </row>
    <row r="119" ht="16.0" customHeight="true">
      <c r="A119" t="s" s="1">
        <v>40</v>
      </c>
    </row>
    <row r="120" ht="34.0" customHeight="true">
      <c r="A120" t="s" s="9">
        <v>47</v>
      </c>
      <c r="B120" t="s" s="9">
        <v>48</v>
      </c>
      <c r="C120" s="9"/>
      <c r="D120" s="9"/>
      <c r="E120" s="9"/>
      <c r="F120" t="s" s="9">
        <v>39</v>
      </c>
      <c r="G120" t="s" s="9">
        <v>5</v>
      </c>
      <c r="H120" t="s" s="9">
        <v>3</v>
      </c>
      <c r="I120" t="s" s="9">
        <v>4</v>
      </c>
    </row>
    <row r="121" ht="16.0" customHeight="true"/>
    <row r="122" ht="16.0" customHeight="true">
      <c r="A122" t="s" s="1">
        <v>37</v>
      </c>
      <c r="F122" t="n" s="8">
        <v>0.0</v>
      </c>
      <c r="G122" s="2"/>
      <c r="H122" s="0"/>
      <c r="I122" s="0"/>
    </row>
    <row r="123" ht="16.0" customHeight="true">
      <c r="A123" s="1"/>
      <c r="B123" s="1"/>
      <c r="C123" s="1"/>
      <c r="D123" s="1"/>
      <c r="E123" s="1"/>
      <c r="F123" s="1"/>
      <c r="G123" s="1"/>
      <c r="H123" s="1"/>
      <c r="I12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