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<sst xmlns="http://schemas.openxmlformats.org/spreadsheetml/2006/main" count="1292" uniqueCount="236">
  <si>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</si>
  <si>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</si>
  <si>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</si>
  <si>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</si>
  <si>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</si>
  <si>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</si>
  <si>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</si>
  <si>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</si>
  <si>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</si>
  <si>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</si>
  <si>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</si>
  <si>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</si>
  <si>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</si>
  <si>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</si>
  <si>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</si>
  <si>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</si>
  <si>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</si>
  <si>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</si>
  <si>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</si>
  <si>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</si>
  <si>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</si>
  <si>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</si>
  <si>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</si>
  <si>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</si>
  <si>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</si>
  <si>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</si>
  <si>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</si>
  <si>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</si>
  <si>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</si>
  <si>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</si>
  <si>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</si>
  <si>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</si>
  <si>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</si>
  <si>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</si>
  <si>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</si>
  <si>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</si>
  <si>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</si>
  <si>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</si>
  <si>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</si>
  <si>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</si>
  <si>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</si>
  <si>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</si>
  <si>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</si>
  <si>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</si>
  <si>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</si>
  <si>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</si>
  <si>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</si>
  <si>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</si>
  <si>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</si>
  <si>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</si>
  <si>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19.05.2021</t>
  </si>
  <si>
    <t>15.05.2021</t>
  </si>
  <si>
    <t>Jigott Snail Reparing Cream Восстанавливающий крем для лица с муцином улитки, 100 мл</t>
  </si>
  <si>
    <t>Платёж за скидку по бонусам СберСпасибо</t>
  </si>
  <si>
    <t>18.05.2021</t>
  </si>
  <si>
    <t>609f830603c378c745d16a7e</t>
  </si>
  <si>
    <t>17.05.2021</t>
  </si>
  <si>
    <t>Takeshi трусики бамбуковые Kid's L (9-14 кг) 44 шт.</t>
  </si>
  <si>
    <t>Платёж за скидку по баллам Яндекс.Плюса</t>
  </si>
  <si>
    <t>60a22ac63620c23d4ecc561f</t>
  </si>
  <si>
    <t>Missha BB крем Perfect Cover, SPF 42, 20 мл, оттенок: 23 natural beige</t>
  </si>
  <si>
    <t>60a27f818927ca99aa66ab0c</t>
  </si>
  <si>
    <t>14.05.2021</t>
  </si>
  <si>
    <t>609e1cffb9f8eddec9facf11</t>
  </si>
  <si>
    <t>Гель для душа Holika Holika Aloe 92%, 250 мл</t>
  </si>
  <si>
    <t>609fa33f863e4e7f3faffeed</t>
  </si>
  <si>
    <t>Merries подгузники L (9-14 кг) 54 шт.</t>
  </si>
  <si>
    <t>Платёж за скидку маркетплейса</t>
  </si>
  <si>
    <t>60a369e27153b314bf7b757b</t>
  </si>
  <si>
    <t>60a20a2ef78dba383701dee7</t>
  </si>
  <si>
    <t>10.05.2021</t>
  </si>
  <si>
    <t>Ёkitto трусики L (9-14 кг) 44 шт.</t>
  </si>
  <si>
    <t>60a36d20dff13b721eef3be4</t>
  </si>
  <si>
    <t>16.05.2021</t>
  </si>
  <si>
    <t>Biore Очищающий мусс для умывания против акне, 150 мл</t>
  </si>
  <si>
    <t>60a36d3632da83d21b9b2ce1</t>
  </si>
  <si>
    <t>60a145e0dbdc312683324fd2</t>
  </si>
  <si>
    <t>Biore мусс для умывания с увлажняющим эффектом, 150 мл</t>
  </si>
  <si>
    <t>60a36ea094d527281c95f6d4</t>
  </si>
  <si>
    <t>Крем-гель для душа Lion Жемчужный поцелуй, 750 мл</t>
  </si>
  <si>
    <t>60a36e9f792ab1043c8cdea7</t>
  </si>
  <si>
    <t>Biore салфетки для снятия макияжа</t>
  </si>
  <si>
    <t>60a36ea1dff13b37f0ef3beb</t>
  </si>
  <si>
    <t>Vivienne Sabo Тушь для ресниц Cabaret Premiere, 01 черный</t>
  </si>
  <si>
    <t>60a36ea18927ca86a804122d</t>
  </si>
  <si>
    <t>60a038715a39513ce9b5240f</t>
  </si>
  <si>
    <t>609eeee732da83d2471f0aab</t>
  </si>
  <si>
    <t>Joonies трусики Comfort L (9-14 кг) 44 шт.</t>
  </si>
  <si>
    <t>609e4e1032da83be811f0be3</t>
  </si>
  <si>
    <t>Biore увлажняющая сыворотка для умывания и снятия макияжа, 230 мл</t>
  </si>
  <si>
    <t>60a36fec2fe098716dd6db97</t>
  </si>
  <si>
    <t>60a36fee04e943b48c2843be</t>
  </si>
  <si>
    <t>Vivienne Sabo Тушь для ресниц Adultere, 01 черная</t>
  </si>
  <si>
    <t>60a36ff03b31764484394e21</t>
  </si>
  <si>
    <t>Гель для стирки Kao Attack Bio EX, 0.77 кг, дой-пак</t>
  </si>
  <si>
    <t>60a36ff28927caf7f5041235</t>
  </si>
  <si>
    <t>Lion Thailand Salz Herbal Паста зубная с розовой гималайской солью, 90 г</t>
  </si>
  <si>
    <t>60a36ff904e943cfe52843ba</t>
  </si>
  <si>
    <t>609ffa64c3080f7fd7090083</t>
  </si>
  <si>
    <t>60a3722a4f5c6e6f17b61bf7</t>
  </si>
  <si>
    <t>Missha BB крем Perfect Cover, SPF 42, 20 мл, оттенок: 21 light beige</t>
  </si>
  <si>
    <t>60a183ce7153b30716fe75b9</t>
  </si>
  <si>
    <t>YokoSun трусики XXL (15-23 кг) 28 шт.</t>
  </si>
  <si>
    <t>60a372e3f78dba710617e31a</t>
  </si>
  <si>
    <t>60a21df432da8389601f0b5b</t>
  </si>
  <si>
    <t>Merries подгузники M (6-11 кг) 64 шт.</t>
  </si>
  <si>
    <t>60a13d1db9f8ed5c64facedb</t>
  </si>
  <si>
    <t>11.05.2021</t>
  </si>
  <si>
    <t>60a38742f4c0cb5bc147f278</t>
  </si>
  <si>
    <t>13.05.2021</t>
  </si>
  <si>
    <t>Biore мусс для умывания Экстра увлажнение, 150 мл</t>
  </si>
  <si>
    <t>60a3aa5004e9430fbf777813</t>
  </si>
  <si>
    <t>Bubchen Масло для младенцев, 200 мл</t>
  </si>
  <si>
    <t>60a3b5c5c5311b54f6318a56</t>
  </si>
  <si>
    <t>Merries подгузники L (9-14 кг) 64 шт.</t>
  </si>
  <si>
    <t>60a191ef7153b3d6d941396d</t>
  </si>
  <si>
    <t>Ёkitto трусики XXL (15+ кг) 34 шт.</t>
  </si>
  <si>
    <t>60a3de6b0fe995478bebac1c</t>
  </si>
  <si>
    <t>60a3f377954f6b176a1ade46</t>
  </si>
  <si>
    <t>09.05.2021</t>
  </si>
  <si>
    <t>60a4086e2af6cd72f837aa99</t>
  </si>
  <si>
    <t>Pigeon Бутылочка Перистальтик Плюс с широким горлом PP, 240 мл, с 3 месяцев, бесцветный</t>
  </si>
  <si>
    <t>60a4089ec3080fea1dea7c17</t>
  </si>
  <si>
    <t>Pigeon Бутылочка Перистальтик Плюс с широким горлом PP, 160 мл, с рождения, бесцветный</t>
  </si>
  <si>
    <t>60a1f92fdff13b1df11bac60</t>
  </si>
  <si>
    <t>60a114df2fe0986061d47e3f</t>
  </si>
  <si>
    <t>YokoSun трусики L (9-14 кг) 44 шт.</t>
  </si>
  <si>
    <t>60a2168f99d6ef57b263471a</t>
  </si>
  <si>
    <t>60a0d9c92af6cd72a7d9703b</t>
  </si>
  <si>
    <t>609efdb394d527c11dbdf1ec</t>
  </si>
  <si>
    <t>Vivienne Sabo Тушь для ресниц Regard Coquette, 01 черная</t>
  </si>
  <si>
    <t>Vivienne Sabo Тушь для ресниц Provocation, 01 черная</t>
  </si>
  <si>
    <t>60a2d2a97153b33862a2abb4</t>
  </si>
  <si>
    <t>60a3d16bbed21e0aa033689b</t>
  </si>
  <si>
    <t>60a105eab9f8ed2fb5facf86</t>
  </si>
  <si>
    <t>Соска Pigeon Peristaltic PLUS S 1м+, 2 шт. бесцветный</t>
  </si>
  <si>
    <t>60a0f96d7153b3fa914138be</t>
  </si>
  <si>
    <t>Гель для душа Biore Ангельская роза, 480 мл</t>
  </si>
  <si>
    <t>60a3f3b86a86434d09c36809</t>
  </si>
  <si>
    <t>60a45a3fdff13b2525fc42ad</t>
  </si>
  <si>
    <t>Biore мицеллярная вода, запасной блок, 290 мл</t>
  </si>
  <si>
    <t>60a45b27b9f8ed38cec1e7bb</t>
  </si>
  <si>
    <t>TONY MOLY пенка для умывания с экстрактом ацеролы, 180 мл</t>
  </si>
  <si>
    <t>60a45b2803c378533a8b2dbf</t>
  </si>
  <si>
    <t>60a45b31c3080f9158ea7c0c</t>
  </si>
  <si>
    <t>Manuoki подгузники UltraThin M (6-11 кг) 56 шт.</t>
  </si>
  <si>
    <t>60a26504c5311b7ad095ea4e</t>
  </si>
  <si>
    <t>60a1ecee2fe09868f4d47e09</t>
  </si>
  <si>
    <t>60a294fc83b1f2609550264d</t>
  </si>
  <si>
    <t>Biore увлажняющая сыворотка для умывания и снятия макияжа, 210 мл</t>
  </si>
  <si>
    <t>60a46099792ab17a4f77b16c</t>
  </si>
  <si>
    <t>Pigeon Бутылочка с ложечкой для кормления, 120 мл, с 4 месяцев, желтый</t>
  </si>
  <si>
    <t>60a4609b94d5279b8c54405d</t>
  </si>
  <si>
    <t>Laneige Увлажняющая ночная маска с ароматом лаванды Water Sleeping Mask Lavande 15 мл</t>
  </si>
  <si>
    <t>60a4609c954f6b256f1ade33</t>
  </si>
  <si>
    <t>Стиральный порошок FUNS Clean с ферментом яичного белка, картонная пачка, 0.9 кг</t>
  </si>
  <si>
    <t>60a460a420d51d317f07e8be</t>
  </si>
  <si>
    <t>60a0aa9a8927ca168748334b</t>
  </si>
  <si>
    <t>Biore Мусс очищающий для умывания против акне запасной блок, 130 мл</t>
  </si>
  <si>
    <t>60a461204f5c6e3df947092f</t>
  </si>
  <si>
    <t>60a46121bed21e44f1030de0</t>
  </si>
  <si>
    <t>Соска Pigeon Peristaltic PLUS L 6м+, 2 шт. бесцветный</t>
  </si>
  <si>
    <t>60a46122b9f8ed7392c1e7b7</t>
  </si>
  <si>
    <t>60a4612294d527da4c54405e</t>
  </si>
  <si>
    <t>60a461268927ca84894ff07e</t>
  </si>
  <si>
    <t>60a0d0bcdbdc313253324fc9</t>
  </si>
  <si>
    <t>60a106f1dbdc319476324f47</t>
  </si>
  <si>
    <t>Funs Порошок стиральный "2 в 1", концентрированный, с кондиционирующим эффектом, 900 г</t>
  </si>
  <si>
    <t>609f8256f4c0cb0d7a7be84f</t>
  </si>
  <si>
    <t>60a1904b954f6bf972f8422c</t>
  </si>
  <si>
    <t>60a0f52e94d5270416bdf14f</t>
  </si>
  <si>
    <t>Merries подгузники XL (12-20 кг) 44 шт.</t>
  </si>
  <si>
    <t>60a019ffdff13b28981bacff</t>
  </si>
  <si>
    <t>60a4657a3b317663e60a6b34</t>
  </si>
  <si>
    <t>Стиральный порошок Attack Bio EX, пластиковый пакет, 0.81 кг</t>
  </si>
  <si>
    <t>60a4657edff13b71d3fc42b2</t>
  </si>
  <si>
    <t>60a46580954f6ba6941ade31</t>
  </si>
  <si>
    <t>Спонж конняку для умывания лица с экстрактом зеленого чая, YAMAMOTO 1 шт</t>
  </si>
  <si>
    <t>60a1a3aafbacea1d9ef14bb9</t>
  </si>
  <si>
    <t>60a02cf503c3787d9ad16ac6</t>
  </si>
  <si>
    <t>60a01c7c6a8643736889a1f9</t>
  </si>
  <si>
    <t>Pigeon Концентрированный кондиционер для белья Violet Garden, 3.1 л</t>
  </si>
  <si>
    <t>60a46a9a99d6ef2fa68d8bad</t>
  </si>
  <si>
    <t>Гель для стирки Kao Attack Multi‐Action, 0.77 кг, дой-пак</t>
  </si>
  <si>
    <t>60a46aa67153b327c7c34fd7</t>
  </si>
  <si>
    <t>Etude House Тонер регенерирующий Soon Jung pH 5.5 Relief, 180 мл</t>
  </si>
  <si>
    <t>60a46aaec3080f7ab7ea7c16</t>
  </si>
  <si>
    <t>60a46acc2fe0987e8902183a</t>
  </si>
  <si>
    <t>60a46acfb9f8ed4632c1e7b9</t>
  </si>
  <si>
    <t>60a46acf94d5272dc7544064</t>
  </si>
  <si>
    <t>60a46ada2af6cd118337aa9a</t>
  </si>
  <si>
    <t>60a17df79066f41fed012edf</t>
  </si>
  <si>
    <t>60a46ae532da83d056daf5fd</t>
  </si>
  <si>
    <t>60a46ae694d5275bd5544064</t>
  </si>
  <si>
    <t>609fdb8db9f8ed9196facff5</t>
  </si>
  <si>
    <t>609ff10703c3780d11d16adb</t>
  </si>
  <si>
    <t>609ffe7e3b31760fa8434b30</t>
  </si>
  <si>
    <t>609ffe6a8927ca7e1566abf7</t>
  </si>
  <si>
    <t>Смесь Kabrita 2 GOLD для комфортного пищеварения, 6-12 месяцев, 400 г</t>
  </si>
  <si>
    <t>60a0748a03c378166cd16aab</t>
  </si>
  <si>
    <t>YokoSun трусики Eco L (9-14 кг) 44 шт.</t>
  </si>
  <si>
    <t>60a46c022fe0987e8902183f</t>
  </si>
  <si>
    <t>60a21f9af4c0cb60307be7b4</t>
  </si>
  <si>
    <t>Merries трусики XXL (15-28 кг) 32 шт.</t>
  </si>
  <si>
    <t>60a4717e6a864350f5d11842</t>
  </si>
  <si>
    <t>60a476fe94d527d112544069</t>
  </si>
  <si>
    <t>YokoSun трусики M (6-10 кг) 58 шт.</t>
  </si>
  <si>
    <t>60a4770f03c378555c8b2dc8</t>
  </si>
  <si>
    <t>60a4786b2fe098274d021837</t>
  </si>
  <si>
    <t>YokoSun трусики Premium L (9-14 кг) 44 шт.</t>
  </si>
  <si>
    <t>60a4787c8927cae2204ff07a</t>
  </si>
  <si>
    <t>60a47899dff13b44cdfc42b1</t>
  </si>
  <si>
    <t>60a478ad32da834e0ddaf5f9</t>
  </si>
  <si>
    <t>A'PIEU Тонер увлажняющий Hyaluthione Soonsoo Essence, 170 мл</t>
  </si>
  <si>
    <t>60a478f38927cae2204ff07c</t>
  </si>
  <si>
    <t>Max Factor карандаш Real Brow Fiber Pencil, оттенок 005 rich brown</t>
  </si>
  <si>
    <t>60a479c5954f6b88b61ade28</t>
  </si>
  <si>
    <t>60a214b97153b3abe24139c1</t>
  </si>
  <si>
    <t>It'S SKIN стик Tropical Mangosteen, SPF 50, 17 г</t>
  </si>
  <si>
    <t>60a2d3e903c3789fea681078</t>
  </si>
  <si>
    <t>60a486563b31761a230a6b3c</t>
  </si>
  <si>
    <t>60a48673bed21e140c030de4</t>
  </si>
  <si>
    <t>60a4877583b1f21e95a6ab1d</t>
  </si>
  <si>
    <t>60a18bda5a395191a2b52328</t>
  </si>
  <si>
    <t>60a2bd9e792ab159f915fae2</t>
  </si>
  <si>
    <t>609fe6d683b1f21eedfe6ec7</t>
  </si>
  <si>
    <t>08.05.2021</t>
  </si>
  <si>
    <t>Esthetic House Formula Ampoule Vita C Сыворотка для лица, 80 мл</t>
  </si>
  <si>
    <t>Возврат платежа за скидку маркетплейса</t>
  </si>
  <si>
    <t>60a3f6898927ca27274ff08f</t>
  </si>
  <si>
    <t>Возврат платежа за скидку по баллам Яндекс.Плюса</t>
  </si>
  <si>
    <t>60a46acb32da8343e498bcd3</t>
  </si>
  <si>
    <t>29.04.2021</t>
  </si>
  <si>
    <t>YokoSun трусики Premium M (6-10 кг) 56 шт.</t>
  </si>
  <si>
    <t>Возврат платежа за скидку по бонусам СберСпасибо</t>
  </si>
  <si>
    <t>60a47612fbacea4e7793ad34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</si>
</sst>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738816.0</v>
      </c>
    </row>
    <row r="4" spans="1:9" s="3" customFormat="1" x14ac:dyDescent="0.2" ht="16.0" customHeight="true">
      <c r="A4" s="3" t="s">
        <v>34</v>
      </c>
      <c r="B4" s="10" t="n">
        <v>33411.0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4.6818887E7</v>
      </c>
      <c r="B8" s="8" t="s">
        <v>51</v>
      </c>
      <c r="C8" s="8" t="n">
        <f>IF(false,"120921871", "120921871")</f>
      </c>
      <c r="D8" s="8" t="s">
        <v>52</v>
      </c>
      <c r="E8" s="8" t="n">
        <v>1.0</v>
      </c>
      <c r="F8" s="8" t="n">
        <v>70.0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4.7048986E7</v>
      </c>
      <c r="B9" t="s" s="8">
        <v>56</v>
      </c>
      <c r="C9" t="n" s="8">
        <f>IF(false,"120921743", "120921743")</f>
      </c>
      <c r="D9" t="s" s="8">
        <v>57</v>
      </c>
      <c r="E9" t="n" s="8">
        <v>1.0</v>
      </c>
      <c r="F9" t="n" s="8">
        <v>807.0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4.7097244E7</v>
      </c>
      <c r="B10" s="8" t="s">
        <v>56</v>
      </c>
      <c r="C10" s="8" t="n">
        <f>IF(false,"120921947", "120921947")</f>
      </c>
      <c r="D10" s="8" t="s">
        <v>60</v>
      </c>
      <c r="E10" s="8" t="n">
        <v>1.0</v>
      </c>
      <c r="F10" s="8" t="n">
        <v>598.0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4.6699391E7</v>
      </c>
      <c r="B11" t="s" s="8">
        <v>62</v>
      </c>
      <c r="C11" t="n" s="8">
        <f>IF(false,"120921743", "120921743")</f>
      </c>
      <c r="D11" t="s" s="8">
        <v>57</v>
      </c>
      <c r="E11" t="n" s="8">
        <v>1.0</v>
      </c>
      <c r="F11" t="n" s="8">
        <v>279.0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4.6834304E7</v>
      </c>
      <c r="B12" t="s" s="8">
        <v>51</v>
      </c>
      <c r="C12" t="n" s="8">
        <f>IF(false,"01-003924", "01-003924")</f>
      </c>
      <c r="D12" t="s" s="8">
        <v>64</v>
      </c>
      <c r="E12" t="n" s="8">
        <v>1.0</v>
      </c>
      <c r="F12" t="n" s="8">
        <v>355.0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4.7030657E7</v>
      </c>
      <c r="B13" s="8" t="s">
        <v>56</v>
      </c>
      <c r="C13" s="8" t="n">
        <f>IF(false,"003-315", "003-315")</f>
      </c>
      <c r="D13" s="8" t="s">
        <v>66</v>
      </c>
      <c r="E13" s="8" t="n">
        <v>1.0</v>
      </c>
      <c r="F13" s="8" t="n">
        <v>139.0</v>
      </c>
      <c r="G13" s="8" t="s">
        <v>67</v>
      </c>
      <c r="H13" s="8" t="s">
        <v>54</v>
      </c>
      <c r="I13" s="8" t="s">
        <v>68</v>
      </c>
    </row>
    <row r="14" spans="1:9" x14ac:dyDescent="0.2" ht="16.0" customHeight="true">
      <c r="A14" s="7" t="n">
        <v>4.7030657E7</v>
      </c>
      <c r="B14" s="8" t="s">
        <v>56</v>
      </c>
      <c r="C14" s="8" t="n">
        <f>IF(false,"003-315", "003-315")</f>
      </c>
      <c r="D14" s="8" t="s">
        <v>66</v>
      </c>
      <c r="E14" s="8" t="n">
        <v>1.0</v>
      </c>
      <c r="F14" s="8" t="n">
        <v>97.0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4.629308E7</v>
      </c>
      <c r="B15" t="s" s="8">
        <v>70</v>
      </c>
      <c r="C15" t="n" s="8">
        <f>IF(false,"120921544", "120921544")</f>
      </c>
      <c r="D15" t="s" s="8">
        <v>71</v>
      </c>
      <c r="E15" t="n" s="8">
        <v>4.0</v>
      </c>
      <c r="F15" t="n" s="8">
        <v>672.0</v>
      </c>
      <c r="G15" t="s" s="8">
        <v>67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4.6977895E7</v>
      </c>
      <c r="B16" t="s" s="8">
        <v>73</v>
      </c>
      <c r="C16" t="n" s="8">
        <f>IF(false,"005-1376", "005-1376")</f>
      </c>
      <c r="D16" t="s" s="8">
        <v>74</v>
      </c>
      <c r="E16" t="n" s="8">
        <v>1.0</v>
      </c>
      <c r="F16" s="8" t="n">
        <v>149.0</v>
      </c>
      <c r="G16" s="8" t="s">
        <v>67</v>
      </c>
      <c r="H16" s="8" t="s">
        <v>54</v>
      </c>
      <c r="I16" s="8" t="s">
        <v>75</v>
      </c>
    </row>
    <row r="17" spans="1:9" x14ac:dyDescent="0.2" ht="16.0" customHeight="true">
      <c r="A17" s="7" t="n">
        <v>4.6977895E7</v>
      </c>
      <c r="B17" s="8" t="s">
        <v>73</v>
      </c>
      <c r="C17" s="8" t="n">
        <f>IF(false,"005-1376", "005-1376")</f>
      </c>
      <c r="D17" s="8" t="s">
        <v>74</v>
      </c>
      <c r="E17" s="8" t="n">
        <v>1.0</v>
      </c>
      <c r="F17" s="8" t="n">
        <v>196.0</v>
      </c>
      <c r="G17" s="8" t="s">
        <v>58</v>
      </c>
      <c r="H17" s="8" t="s">
        <v>54</v>
      </c>
      <c r="I17" s="8" t="s">
        <v>76</v>
      </c>
    </row>
    <row r="18" spans="1:9" x14ac:dyDescent="0.2" ht="16.0" customHeight="true">
      <c r="A18" s="7" t="n">
        <v>4.6825867E7</v>
      </c>
      <c r="B18" t="s" s="8">
        <v>51</v>
      </c>
      <c r="C18" t="n" s="8">
        <f>IF(false,"005-1377", "005-1377")</f>
      </c>
      <c r="D18" t="s" s="8">
        <v>77</v>
      </c>
      <c r="E18" t="n" s="8">
        <v>1.0</v>
      </c>
      <c r="F18" t="n" s="8">
        <v>183.0</v>
      </c>
      <c r="G18" t="s" s="8">
        <v>67</v>
      </c>
      <c r="H18" t="s" s="8">
        <v>54</v>
      </c>
      <c r="I18" t="s" s="8">
        <v>78</v>
      </c>
    </row>
    <row r="19" spans="1:9" ht="16.0" x14ac:dyDescent="0.2" customHeight="true">
      <c r="A19" s="7" t="n">
        <v>4.7005057E7</v>
      </c>
      <c r="B19" s="8" t="s">
        <v>73</v>
      </c>
      <c r="C19" s="8" t="n">
        <f>IF(false,"120922891", "120922891")</f>
      </c>
      <c r="D19" s="8" t="s">
        <v>79</v>
      </c>
      <c r="E19" s="8" t="n">
        <v>1.0</v>
      </c>
      <c r="F19" s="8" t="n">
        <v>114.0</v>
      </c>
      <c r="G19" s="8" t="s">
        <v>67</v>
      </c>
      <c r="H19" s="8" t="s">
        <v>54</v>
      </c>
      <c r="I19" s="8" t="s">
        <v>80</v>
      </c>
    </row>
    <row r="20" spans="1:9" x14ac:dyDescent="0.2" ht="16.0" customHeight="true">
      <c r="A20" s="7" t="n">
        <v>4.6793767E7</v>
      </c>
      <c r="B20" s="8" t="s">
        <v>51</v>
      </c>
      <c r="C20" s="8" t="n">
        <f>IF(false,"01-004068", "01-004068")</f>
      </c>
      <c r="D20" s="8" t="s">
        <v>81</v>
      </c>
      <c r="E20" s="8" t="n">
        <v>1.0</v>
      </c>
      <c r="F20" s="8" t="n">
        <v>108.0</v>
      </c>
      <c r="G20" s="8" t="s">
        <v>67</v>
      </c>
      <c r="H20" s="8" t="s">
        <v>54</v>
      </c>
      <c r="I20" s="8" t="s">
        <v>82</v>
      </c>
    </row>
    <row r="21" ht="16.0" customHeight="true">
      <c r="A21" t="n" s="7">
        <v>4.6897394E7</v>
      </c>
      <c r="B21" t="s" s="8">
        <v>73</v>
      </c>
      <c r="C21" t="n" s="8">
        <f>IF(false,"120922390", "120922390")</f>
      </c>
      <c r="D21" t="s" s="8">
        <v>83</v>
      </c>
      <c r="E21" t="n" s="8">
        <v>1.0</v>
      </c>
      <c r="F21" t="n" s="8">
        <v>95.0</v>
      </c>
      <c r="G21" t="s" s="8">
        <v>67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4.6897394E7</v>
      </c>
      <c r="B22" t="s" s="8">
        <v>73</v>
      </c>
      <c r="C22" t="n" s="8">
        <f>IF(false,"120922390", "120922390")</f>
      </c>
      <c r="D22" t="s" s="8">
        <v>83</v>
      </c>
      <c r="E22" t="n" s="8">
        <v>1.0</v>
      </c>
      <c r="F22" s="8" t="n">
        <v>19.0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4.6793767E7</v>
      </c>
      <c r="B23" s="8" t="s">
        <v>51</v>
      </c>
      <c r="C23" s="8" t="n">
        <f>IF(false,"01-004068", "01-004068")</f>
      </c>
      <c r="D23" s="8" t="s">
        <v>81</v>
      </c>
      <c r="E23" s="8" t="n">
        <v>1.0</v>
      </c>
      <c r="F23" s="8" t="n">
        <v>38.0</v>
      </c>
      <c r="G23" s="8" t="s">
        <v>58</v>
      </c>
      <c r="H23" s="8" t="s">
        <v>54</v>
      </c>
      <c r="I23" s="8" t="s">
        <v>86</v>
      </c>
    </row>
    <row r="24" ht="16.0" customHeight="true">
      <c r="A24" t="n" s="7">
        <v>4.672392E7</v>
      </c>
      <c r="B24" t="s" s="8">
        <v>62</v>
      </c>
      <c r="C24" t="n" s="8">
        <f>IF(false,"120922353", "120922353")</f>
      </c>
      <c r="D24" t="s" s="8">
        <v>87</v>
      </c>
      <c r="E24" t="n" s="8">
        <v>1.0</v>
      </c>
      <c r="F24" t="n" s="8">
        <v>858.0</v>
      </c>
      <c r="G24" t="s" s="8">
        <v>58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4.6830322E7</v>
      </c>
      <c r="B25" t="s" s="8">
        <v>51</v>
      </c>
      <c r="C25" t="n" s="8">
        <f>IF(false,"005-1378", "005-1378")</f>
      </c>
      <c r="D25" t="s" s="8">
        <v>89</v>
      </c>
      <c r="E25" t="n" s="8">
        <v>1.0</v>
      </c>
      <c r="F25" t="n" s="8">
        <v>304.0</v>
      </c>
      <c r="G25" t="s" s="8">
        <v>67</v>
      </c>
      <c r="H25" t="s" s="8">
        <v>54</v>
      </c>
      <c r="I25" t="s" s="8">
        <v>90</v>
      </c>
    </row>
    <row r="26" ht="16.0" customHeight="true">
      <c r="A26" t="n" s="7">
        <v>4.6872239E7</v>
      </c>
      <c r="B26" t="s" s="8">
        <v>51</v>
      </c>
      <c r="C26" t="n" s="8">
        <f>IF(false,"005-1376", "005-1376")</f>
      </c>
      <c r="D26" t="s" s="8">
        <v>74</v>
      </c>
      <c r="E26" t="n" s="8">
        <v>1.0</v>
      </c>
      <c r="F26" t="n" s="8">
        <v>149.0</v>
      </c>
      <c r="G26" t="s" s="8">
        <v>67</v>
      </c>
      <c r="H26" t="s" s="8">
        <v>54</v>
      </c>
      <c r="I26" t="s" s="8">
        <v>91</v>
      </c>
    </row>
    <row r="27" ht="16.0" customHeight="true">
      <c r="A27" t="n" s="7">
        <v>4.6874171E7</v>
      </c>
      <c r="B27" t="s" s="8">
        <v>51</v>
      </c>
      <c r="C27" t="n" s="8">
        <f>IF(false,"120922395", "120922395")</f>
      </c>
      <c r="D27" t="s" s="8">
        <v>92</v>
      </c>
      <c r="E27" t="n" s="8">
        <v>1.0</v>
      </c>
      <c r="F27" t="n" s="8">
        <v>64.0</v>
      </c>
      <c r="G27" t="s" s="8">
        <v>67</v>
      </c>
      <c r="H27" t="s" s="8">
        <v>54</v>
      </c>
      <c r="I27" t="s" s="8">
        <v>93</v>
      </c>
    </row>
    <row r="28" ht="16.0" customHeight="true">
      <c r="A28" t="n" s="7">
        <v>4.7007983E7</v>
      </c>
      <c r="B28" t="s" s="8">
        <v>73</v>
      </c>
      <c r="C28" t="n" s="8">
        <f>IF(false,"000-631", "000-631")</f>
      </c>
      <c r="D28" t="s" s="8">
        <v>94</v>
      </c>
      <c r="E28" t="n" s="8">
        <v>3.0</v>
      </c>
      <c r="F28" t="n" s="8">
        <v>228.0</v>
      </c>
      <c r="G28" t="s" s="8">
        <v>67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4.6930769E7</v>
      </c>
      <c r="B29" t="s" s="8">
        <v>73</v>
      </c>
      <c r="C29" t="n" s="8">
        <f>IF(false,"120922611", "120922611")</f>
      </c>
      <c r="D29" t="s" s="8">
        <v>96</v>
      </c>
      <c r="E29" t="n" s="8">
        <v>1.0</v>
      </c>
      <c r="F29" t="n" s="8">
        <v>46.0</v>
      </c>
      <c r="G29" s="8" t="s">
        <v>67</v>
      </c>
      <c r="H29" t="s" s="8">
        <v>54</v>
      </c>
      <c r="I29" s="8" t="s">
        <v>97</v>
      </c>
    </row>
    <row r="30" ht="16.0" customHeight="true">
      <c r="A30" t="n" s="7">
        <v>4.6872239E7</v>
      </c>
      <c r="B30" t="s" s="8">
        <v>51</v>
      </c>
      <c r="C30" t="n" s="8">
        <f>IF(false,"005-1376", "005-1376")</f>
      </c>
      <c r="D30" t="s" s="8">
        <v>74</v>
      </c>
      <c r="E30" t="n" s="8">
        <v>1.0</v>
      </c>
      <c r="F30" t="n" s="8">
        <v>399.0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4.6834304E7</v>
      </c>
      <c r="B31" t="s" s="8">
        <v>51</v>
      </c>
      <c r="C31" t="n" s="8">
        <f>IF(false,"01-003924", "01-003924")</f>
      </c>
      <c r="D31" t="s" s="8">
        <v>64</v>
      </c>
      <c r="E31" t="n" s="8">
        <v>1.0</v>
      </c>
      <c r="F31" t="n" s="8">
        <v>78.0</v>
      </c>
      <c r="G31" t="s" s="8">
        <v>67</v>
      </c>
      <c r="H31" t="s" s="8">
        <v>54</v>
      </c>
      <c r="I31" t="s" s="8">
        <v>99</v>
      </c>
    </row>
    <row r="32" ht="16.0" customHeight="true">
      <c r="A32" t="n" s="7">
        <v>4.7010438E7</v>
      </c>
      <c r="B32" t="s" s="8">
        <v>73</v>
      </c>
      <c r="C32" t="n" s="8">
        <f>IF(false,"120921439", "120921439")</f>
      </c>
      <c r="D32" t="s" s="8">
        <v>100</v>
      </c>
      <c r="E32" t="n" s="8">
        <v>1.0</v>
      </c>
      <c r="F32" t="n" s="8">
        <v>487.0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4.7025952E7</v>
      </c>
      <c r="B33" t="s" s="8">
        <v>56</v>
      </c>
      <c r="C33" t="n" s="8">
        <f>IF(false,"005-1517", "005-1517")</f>
      </c>
      <c r="D33" t="s" s="8">
        <v>102</v>
      </c>
      <c r="E33" t="n" s="8">
        <v>2.0</v>
      </c>
      <c r="F33" t="n" s="8">
        <v>182.0</v>
      </c>
      <c r="G33" t="s" s="8">
        <v>67</v>
      </c>
      <c r="H33" t="s" s="8">
        <v>54</v>
      </c>
      <c r="I33" t="s" s="8">
        <v>103</v>
      </c>
    </row>
    <row r="34" ht="16.0" customHeight="true">
      <c r="A34" t="n" s="7">
        <v>4.7041288E7</v>
      </c>
      <c r="B34" t="s" s="8">
        <v>56</v>
      </c>
      <c r="C34" t="n" s="8">
        <f>IF(false,"120922353", "120922353")</f>
      </c>
      <c r="D34" t="s" s="8">
        <v>87</v>
      </c>
      <c r="E34" t="n" s="8">
        <v>2.0</v>
      </c>
      <c r="F34" t="n" s="8">
        <v>534.0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4.6973097E7</v>
      </c>
      <c r="B35" t="s" s="8">
        <v>73</v>
      </c>
      <c r="C35" t="n" s="8">
        <f>IF(false,"003-319", "003-319")</f>
      </c>
      <c r="D35" t="s" s="8">
        <v>105</v>
      </c>
      <c r="E35" t="n" s="8">
        <v>1.0</v>
      </c>
      <c r="F35" t="n" s="8">
        <v>1328.0</v>
      </c>
      <c r="G35" t="s" s="8">
        <v>53</v>
      </c>
      <c r="H35" t="s" s="8">
        <v>54</v>
      </c>
      <c r="I35" t="s" s="8">
        <v>106</v>
      </c>
    </row>
    <row r="36" ht="16.0" customHeight="true">
      <c r="A36" t="n" s="7">
        <v>4.6347795E7</v>
      </c>
      <c r="B36" t="s" s="8">
        <v>107</v>
      </c>
      <c r="C36" t="n" s="8">
        <f>IF(false,"120921871", "120921871")</f>
      </c>
      <c r="D36" t="s" s="8">
        <v>52</v>
      </c>
      <c r="E36" t="n" s="8">
        <v>2.0</v>
      </c>
      <c r="F36" t="n" s="8">
        <v>150.0</v>
      </c>
      <c r="G36" t="s" s="8">
        <v>67</v>
      </c>
      <c r="H36" t="s" s="8">
        <v>54</v>
      </c>
      <c r="I36" t="s" s="8">
        <v>108</v>
      </c>
    </row>
    <row r="37" ht="16.0" customHeight="true">
      <c r="A37" t="n" s="7">
        <v>4.665637E7</v>
      </c>
      <c r="B37" t="s" s="8">
        <v>109</v>
      </c>
      <c r="C37" t="n" s="8">
        <f>IF(false,"005-1375", "005-1375")</f>
      </c>
      <c r="D37" t="s" s="8">
        <v>110</v>
      </c>
      <c r="E37" t="n" s="8">
        <v>1.0</v>
      </c>
      <c r="F37" t="n" s="8">
        <v>150.0</v>
      </c>
      <c r="G37" t="s" s="8">
        <v>67</v>
      </c>
      <c r="H37" t="s" s="8">
        <v>54</v>
      </c>
      <c r="I37" t="s" s="8">
        <v>111</v>
      </c>
    </row>
    <row r="38" ht="16.0" customHeight="true">
      <c r="A38" t="n" s="7">
        <v>4.6328542E7</v>
      </c>
      <c r="B38" t="s" s="8">
        <v>70</v>
      </c>
      <c r="C38" t="n" s="8">
        <f>IF(false,"005-1504", "005-1504")</f>
      </c>
      <c r="D38" t="s" s="8">
        <v>112</v>
      </c>
      <c r="E38" t="n" s="8">
        <v>1.0</v>
      </c>
      <c r="F38" t="n" s="8">
        <v>113.0</v>
      </c>
      <c r="G38" t="s" s="8">
        <v>67</v>
      </c>
      <c r="H38" t="s" s="8">
        <v>54</v>
      </c>
      <c r="I38" t="s" s="8">
        <v>113</v>
      </c>
    </row>
    <row r="39" ht="16.0" customHeight="true">
      <c r="A39" t="n" s="7">
        <v>4.7014912E7</v>
      </c>
      <c r="B39" t="s" s="8">
        <v>56</v>
      </c>
      <c r="C39" t="n" s="8">
        <f>IF(false,"005-1250", "005-1250")</f>
      </c>
      <c r="D39" t="s" s="8">
        <v>114</v>
      </c>
      <c r="E39" t="n" s="8">
        <v>1.0</v>
      </c>
      <c r="F39" t="n" s="8">
        <v>258.0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4.6264475E7</v>
      </c>
      <c r="B40" t="s" s="8">
        <v>70</v>
      </c>
      <c r="C40" t="n" s="8">
        <f>IF(false,"120922090", "120922090")</f>
      </c>
      <c r="D40" t="s" s="8">
        <v>116</v>
      </c>
      <c r="E40" t="n" s="8">
        <v>3.0</v>
      </c>
      <c r="F40" t="n" s="8">
        <v>513.0</v>
      </c>
      <c r="G40" t="s" s="8">
        <v>67</v>
      </c>
      <c r="H40" t="s" s="8">
        <v>54</v>
      </c>
      <c r="I40" t="s" s="8">
        <v>117</v>
      </c>
    </row>
    <row r="41" ht="16.0" customHeight="true">
      <c r="A41" t="n" s="7">
        <v>4.6264475E7</v>
      </c>
      <c r="B41" t="s" s="8">
        <v>70</v>
      </c>
      <c r="C41" t="n" s="8">
        <f>IF(false,"120921544", "120921544")</f>
      </c>
      <c r="D41" t="s" s="8">
        <v>71</v>
      </c>
      <c r="E41" t="n" s="8">
        <v>2.0</v>
      </c>
      <c r="F41" t="n" s="8">
        <v>318.0</v>
      </c>
      <c r="G41" t="s" s="8">
        <v>67</v>
      </c>
      <c r="H41" t="s" s="8">
        <v>54</v>
      </c>
      <c r="I41" t="s" s="8">
        <v>117</v>
      </c>
    </row>
    <row r="42" ht="16.0" customHeight="true">
      <c r="A42" t="n" s="7">
        <v>4.6807115E7</v>
      </c>
      <c r="B42" t="s" s="8">
        <v>51</v>
      </c>
      <c r="C42" t="n" s="8">
        <f>IF(false,"005-1376", "005-1376")</f>
      </c>
      <c r="D42" t="s" s="8">
        <v>74</v>
      </c>
      <c r="E42" t="n" s="8">
        <v>1.0</v>
      </c>
      <c r="F42" t="n" s="8">
        <v>149.0</v>
      </c>
      <c r="G42" t="s" s="8">
        <v>67</v>
      </c>
      <c r="H42" t="s" s="8">
        <v>54</v>
      </c>
      <c r="I42" t="s" s="8">
        <v>118</v>
      </c>
    </row>
    <row r="43" ht="16.0" customHeight="true">
      <c r="A43" t="n" s="7">
        <v>4.6195482E7</v>
      </c>
      <c r="B43" t="s" s="8">
        <v>119</v>
      </c>
      <c r="C43" t="n" s="8">
        <f>IF(false,"000-631", "000-631")</f>
      </c>
      <c r="D43" t="s" s="8">
        <v>94</v>
      </c>
      <c r="E43" t="n" s="8">
        <v>2.0</v>
      </c>
      <c r="F43" t="n" s="8">
        <v>152.0</v>
      </c>
      <c r="G43" t="s" s="8">
        <v>67</v>
      </c>
      <c r="H43" t="s" s="8">
        <v>54</v>
      </c>
      <c r="I43" t="s" s="8">
        <v>120</v>
      </c>
    </row>
    <row r="44" ht="16.0" customHeight="true">
      <c r="A44" t="n" s="7">
        <v>4.6565376E7</v>
      </c>
      <c r="B44" t="s" s="8">
        <v>109</v>
      </c>
      <c r="C44" t="n" s="8">
        <f>IF(false,"005-1254", "005-1254")</f>
      </c>
      <c r="D44" t="s" s="8">
        <v>121</v>
      </c>
      <c r="E44" t="n" s="8">
        <v>2.0</v>
      </c>
      <c r="F44" t="n" s="8">
        <v>402.0</v>
      </c>
      <c r="G44" t="s" s="8">
        <v>67</v>
      </c>
      <c r="H44" t="s" s="8">
        <v>54</v>
      </c>
      <c r="I44" t="s" s="8">
        <v>122</v>
      </c>
    </row>
    <row r="45" ht="16.0" customHeight="true">
      <c r="A45" t="n" s="7">
        <v>4.7024837E7</v>
      </c>
      <c r="B45" t="s" s="8">
        <v>56</v>
      </c>
      <c r="C45" t="n" s="8">
        <f>IF(false,"005-1255", "005-1255")</f>
      </c>
      <c r="D45" t="s" s="8">
        <v>123</v>
      </c>
      <c r="E45" t="n" s="8">
        <v>1.0</v>
      </c>
      <c r="F45" t="n" s="8">
        <v>35.0</v>
      </c>
      <c r="G45" t="s" s="8">
        <v>58</v>
      </c>
      <c r="H45" t="s" s="8">
        <v>50</v>
      </c>
      <c r="I45" t="s" s="8">
        <v>124</v>
      </c>
    </row>
    <row r="46" ht="16.0" customHeight="true">
      <c r="A46" t="n" s="7">
        <v>4.695435E7</v>
      </c>
      <c r="B46" t="s" s="8">
        <v>73</v>
      </c>
      <c r="C46" t="n" s="8">
        <f>IF(false,"120921439", "120921439")</f>
      </c>
      <c r="D46" t="s" s="8">
        <v>100</v>
      </c>
      <c r="E46" t="n" s="8">
        <v>1.0</v>
      </c>
      <c r="F46" t="n" s="8">
        <v>524.0</v>
      </c>
      <c r="G46" t="s" s="8">
        <v>53</v>
      </c>
      <c r="H46" t="s" s="8">
        <v>50</v>
      </c>
      <c r="I46" t="s" s="8">
        <v>125</v>
      </c>
    </row>
    <row r="47" ht="16.0" customHeight="true">
      <c r="A47" t="n" s="7">
        <v>4.7037081E7</v>
      </c>
      <c r="B47" t="s" s="8">
        <v>56</v>
      </c>
      <c r="C47" t="n" s="8">
        <f>IF(false,"005-1515", "005-1515")</f>
      </c>
      <c r="D47" t="s" s="8">
        <v>126</v>
      </c>
      <c r="E47" t="n" s="8">
        <v>1.0</v>
      </c>
      <c r="F47" t="n" s="8">
        <v>844.0</v>
      </c>
      <c r="G47" t="s" s="8">
        <v>53</v>
      </c>
      <c r="H47" t="s" s="8">
        <v>50</v>
      </c>
      <c r="I47" t="s" s="8">
        <v>127</v>
      </c>
    </row>
    <row r="48" ht="16.0" customHeight="true">
      <c r="A48" t="n" s="7">
        <v>4.6925945E7</v>
      </c>
      <c r="B48" t="s" s="8">
        <v>73</v>
      </c>
      <c r="C48" t="n" s="8">
        <f>IF(false,"005-1254", "005-1254")</f>
      </c>
      <c r="D48" t="s" s="8">
        <v>121</v>
      </c>
      <c r="E48" t="n" s="8">
        <v>1.0</v>
      </c>
      <c r="F48" t="n" s="8">
        <v>768.0</v>
      </c>
      <c r="G48" t="s" s="8">
        <v>58</v>
      </c>
      <c r="H48" t="s" s="8">
        <v>50</v>
      </c>
      <c r="I48" t="s" s="8">
        <v>128</v>
      </c>
    </row>
    <row r="49" ht="16.0" customHeight="true">
      <c r="A49" t="n" s="7">
        <v>4.6795888E7</v>
      </c>
      <c r="B49" t="s" s="8">
        <v>51</v>
      </c>
      <c r="C49" t="n" s="8">
        <f>IF(false,"120922395", "120922395")</f>
      </c>
      <c r="D49" t="s" s="8">
        <v>92</v>
      </c>
      <c r="E49" t="n" s="8">
        <v>1.0</v>
      </c>
      <c r="F49" t="n" s="8">
        <v>374.0</v>
      </c>
      <c r="G49" t="s" s="8">
        <v>58</v>
      </c>
      <c r="H49" t="s" s="8">
        <v>50</v>
      </c>
      <c r="I49" t="s" s="8">
        <v>129</v>
      </c>
    </row>
    <row r="50" ht="16.0" customHeight="true">
      <c r="A50" t="n" s="7">
        <v>4.6795888E7</v>
      </c>
      <c r="B50" t="s" s="8">
        <v>51</v>
      </c>
      <c r="C50" t="n" s="8">
        <f>IF(false,"120922388", "120922388")</f>
      </c>
      <c r="D50" t="s" s="8">
        <v>130</v>
      </c>
      <c r="E50" t="n" s="8">
        <v>1.0</v>
      </c>
      <c r="F50" t="n" s="8">
        <v>363.0</v>
      </c>
      <c r="G50" t="s" s="8">
        <v>58</v>
      </c>
      <c r="H50" t="s" s="8">
        <v>50</v>
      </c>
      <c r="I50" t="s" s="8">
        <v>129</v>
      </c>
    </row>
    <row r="51" ht="16.0" customHeight="true">
      <c r="A51" t="n" s="7">
        <v>4.6795888E7</v>
      </c>
      <c r="B51" t="s" s="8">
        <v>51</v>
      </c>
      <c r="C51" t="n" s="8">
        <f>IF(false,"120922394", "120922394")</f>
      </c>
      <c r="D51" t="s" s="8">
        <v>131</v>
      </c>
      <c r="E51" t="n" s="8">
        <v>1.0</v>
      </c>
      <c r="F51" t="n" s="8">
        <v>347.0</v>
      </c>
      <c r="G51" t="s" s="8">
        <v>58</v>
      </c>
      <c r="H51" t="s" s="8">
        <v>50</v>
      </c>
      <c r="I51" t="s" s="8">
        <v>129</v>
      </c>
    </row>
    <row r="52" ht="16.0" customHeight="true">
      <c r="A52" t="n" s="7">
        <v>4.7139418E7</v>
      </c>
      <c r="B52" t="s" s="8">
        <v>56</v>
      </c>
      <c r="C52" t="n" s="8">
        <f>IF(false,"003-319", "003-319")</f>
      </c>
      <c r="D52" t="s" s="8">
        <v>105</v>
      </c>
      <c r="E52" t="n" s="8">
        <v>1.0</v>
      </c>
      <c r="F52" t="n" s="8">
        <v>514.0</v>
      </c>
      <c r="G52" t="s" s="8">
        <v>58</v>
      </c>
      <c r="H52" t="s" s="8">
        <v>50</v>
      </c>
      <c r="I52" t="s" s="8">
        <v>132</v>
      </c>
    </row>
    <row r="53" ht="16.0" customHeight="true">
      <c r="A53" t="n" s="7">
        <v>4.7220278E7</v>
      </c>
      <c r="B53" t="s" s="8">
        <v>54</v>
      </c>
      <c r="C53" t="n" s="8">
        <f>IF(false,"120921439", "120921439")</f>
      </c>
      <c r="D53" t="s" s="8">
        <v>100</v>
      </c>
      <c r="E53" t="n" s="8">
        <v>1.0</v>
      </c>
      <c r="F53" t="n" s="8">
        <v>598.0</v>
      </c>
      <c r="G53" t="s" s="8">
        <v>53</v>
      </c>
      <c r="H53" t="s" s="8">
        <v>50</v>
      </c>
      <c r="I53" t="s" s="8">
        <v>133</v>
      </c>
    </row>
    <row r="54" ht="16.0" customHeight="true">
      <c r="A54" t="n" s="7">
        <v>4.6947192E7</v>
      </c>
      <c r="B54" t="s" s="8">
        <v>73</v>
      </c>
      <c r="C54" t="n" s="8">
        <f>IF(false,"005-1254", "005-1254")</f>
      </c>
      <c r="D54" t="s" s="8">
        <v>121</v>
      </c>
      <c r="E54" t="n" s="8">
        <v>1.0</v>
      </c>
      <c r="F54" t="n" s="8">
        <v>494.0</v>
      </c>
      <c r="G54" t="s" s="8">
        <v>58</v>
      </c>
      <c r="H54" t="s" s="8">
        <v>50</v>
      </c>
      <c r="I54" t="s" s="8">
        <v>134</v>
      </c>
    </row>
    <row r="55" ht="16.0" customHeight="true">
      <c r="A55" t="n" s="7">
        <v>4.6941316E7</v>
      </c>
      <c r="B55" t="s" s="8">
        <v>73</v>
      </c>
      <c r="C55" t="n" s="8">
        <f>IF(false,"005-1256", "005-1256")</f>
      </c>
      <c r="D55" t="s" s="8">
        <v>135</v>
      </c>
      <c r="E55" t="n" s="8">
        <v>1.0</v>
      </c>
      <c r="F55" t="n" s="8">
        <v>45.0</v>
      </c>
      <c r="G55" t="s" s="8">
        <v>58</v>
      </c>
      <c r="H55" t="s" s="8">
        <v>50</v>
      </c>
      <c r="I55" t="s" s="8">
        <v>136</v>
      </c>
    </row>
    <row r="56" ht="16.0" customHeight="true">
      <c r="A56" t="n" s="7">
        <v>4.7236653E7</v>
      </c>
      <c r="B56" t="s" s="8">
        <v>54</v>
      </c>
      <c r="C56" t="n" s="8">
        <f>IF(false,"120922522", "120922522")</f>
      </c>
      <c r="D56" t="s" s="8">
        <v>137</v>
      </c>
      <c r="E56" t="n" s="8">
        <v>1.0</v>
      </c>
      <c r="F56" t="n" s="8">
        <v>650.0</v>
      </c>
      <c r="G56" t="s" s="8">
        <v>53</v>
      </c>
      <c r="H56" t="s" s="8">
        <v>50</v>
      </c>
      <c r="I56" t="s" s="8">
        <v>138</v>
      </c>
    </row>
    <row r="57" ht="16.0" customHeight="true">
      <c r="A57" t="n" s="7">
        <v>4.7009893E7</v>
      </c>
      <c r="B57" t="s" s="8">
        <v>73</v>
      </c>
      <c r="C57" t="n" s="8">
        <f>IF(false,"005-1378", "005-1378")</f>
      </c>
      <c r="D57" t="s" s="8">
        <v>89</v>
      </c>
      <c r="E57" t="n" s="8">
        <v>1.0</v>
      </c>
      <c r="F57" t="n" s="8">
        <v>304.0</v>
      </c>
      <c r="G57" t="s" s="8">
        <v>67</v>
      </c>
      <c r="H57" t="s" s="8">
        <v>50</v>
      </c>
      <c r="I57" t="s" s="8">
        <v>139</v>
      </c>
    </row>
    <row r="58" ht="16.0" customHeight="true">
      <c r="A58" t="n" s="7">
        <v>4.6873097E7</v>
      </c>
      <c r="B58" t="s" s="8">
        <v>51</v>
      </c>
      <c r="C58" t="n" s="8">
        <f>IF(false,"005-1380", "005-1380")</f>
      </c>
      <c r="D58" t="s" s="8">
        <v>140</v>
      </c>
      <c r="E58" t="n" s="8">
        <v>1.0</v>
      </c>
      <c r="F58" t="n" s="8">
        <v>109.0</v>
      </c>
      <c r="G58" t="s" s="8">
        <v>67</v>
      </c>
      <c r="H58" t="s" s="8">
        <v>50</v>
      </c>
      <c r="I58" t="s" s="8">
        <v>141</v>
      </c>
    </row>
    <row r="59" ht="16.0" customHeight="true">
      <c r="A59" t="n" s="7">
        <v>4.7015467E7</v>
      </c>
      <c r="B59" t="s" s="8">
        <v>56</v>
      </c>
      <c r="C59" t="n" s="8">
        <f>IF(false,"120921469", "120921469")</f>
      </c>
      <c r="D59" t="s" s="8">
        <v>142</v>
      </c>
      <c r="E59" t="n" s="8">
        <v>1.0</v>
      </c>
      <c r="F59" t="n" s="8">
        <v>87.0</v>
      </c>
      <c r="G59" t="s" s="8">
        <v>67</v>
      </c>
      <c r="H59" t="s" s="8">
        <v>50</v>
      </c>
      <c r="I59" t="s" s="8">
        <v>143</v>
      </c>
    </row>
    <row r="60" ht="16.0" customHeight="true">
      <c r="A60" t="n" s="7">
        <v>4.702215E7</v>
      </c>
      <c r="B60" t="s" s="8">
        <v>56</v>
      </c>
      <c r="C60" t="n" s="8">
        <f>IF(false,"005-1250", "005-1250")</f>
      </c>
      <c r="D60" t="s" s="8">
        <v>114</v>
      </c>
      <c r="E60" t="n" s="8">
        <v>1.0</v>
      </c>
      <c r="F60" t="n" s="8">
        <v>200.0</v>
      </c>
      <c r="G60" t="s" s="8">
        <v>67</v>
      </c>
      <c r="H60" t="s" s="8">
        <v>50</v>
      </c>
      <c r="I60" t="s" s="8">
        <v>144</v>
      </c>
    </row>
    <row r="61" ht="16.0" customHeight="true">
      <c r="A61" t="n" s="7">
        <v>4.708034E7</v>
      </c>
      <c r="B61" t="s" s="8">
        <v>56</v>
      </c>
      <c r="C61" t="n" s="8">
        <f>IF(false,"005-1080", "005-1080")</f>
      </c>
      <c r="D61" t="s" s="8">
        <v>145</v>
      </c>
      <c r="E61" t="n" s="8">
        <v>1.0</v>
      </c>
      <c r="F61" t="n" s="8">
        <v>179.0</v>
      </c>
      <c r="G61" t="s" s="8">
        <v>58</v>
      </c>
      <c r="H61" t="s" s="8">
        <v>50</v>
      </c>
      <c r="I61" t="s" s="8">
        <v>146</v>
      </c>
    </row>
    <row r="62" ht="16.0" customHeight="true">
      <c r="A62" t="n" s="7">
        <v>4.702215E7</v>
      </c>
      <c r="B62" t="s" s="8">
        <v>56</v>
      </c>
      <c r="C62" t="n" s="8">
        <f>IF(false,"005-1250", "005-1250")</f>
      </c>
      <c r="D62" t="s" s="8">
        <v>114</v>
      </c>
      <c r="E62" t="n" s="8">
        <v>1.0</v>
      </c>
      <c r="F62" t="n" s="8">
        <v>731.0</v>
      </c>
      <c r="G62" t="s" s="8">
        <v>53</v>
      </c>
      <c r="H62" t="s" s="8">
        <v>50</v>
      </c>
      <c r="I62" t="s" s="8">
        <v>147</v>
      </c>
    </row>
    <row r="63" ht="16.0" customHeight="true">
      <c r="A63" t="n" s="7">
        <v>4.7108388E7</v>
      </c>
      <c r="B63" t="s" s="8">
        <v>56</v>
      </c>
      <c r="C63" t="n" s="8">
        <f>IF(false,"120921439", "120921439")</f>
      </c>
      <c r="D63" t="s" s="8">
        <v>100</v>
      </c>
      <c r="E63" t="n" s="8">
        <v>1.0</v>
      </c>
      <c r="F63" t="n" s="8">
        <v>328.0</v>
      </c>
      <c r="G63" t="s" s="8">
        <v>53</v>
      </c>
      <c r="H63" t="s" s="8">
        <v>50</v>
      </c>
      <c r="I63" t="s" s="8">
        <v>148</v>
      </c>
    </row>
    <row r="64" ht="16.0" customHeight="true">
      <c r="A64" t="n" s="7">
        <v>4.6908528E7</v>
      </c>
      <c r="B64" t="s" s="8">
        <v>73</v>
      </c>
      <c r="C64" t="n" s="8">
        <f>IF(false,"120921818", "120921818")</f>
      </c>
      <c r="D64" t="s" s="8">
        <v>149</v>
      </c>
      <c r="E64" t="n" s="8">
        <v>1.0</v>
      </c>
      <c r="F64" t="n" s="8">
        <v>111.0</v>
      </c>
      <c r="G64" t="s" s="8">
        <v>67</v>
      </c>
      <c r="H64" t="s" s="8">
        <v>50</v>
      </c>
      <c r="I64" t="s" s="8">
        <v>150</v>
      </c>
    </row>
    <row r="65" ht="16.0" customHeight="true">
      <c r="A65" t="n" s="7">
        <v>4.6849861E7</v>
      </c>
      <c r="B65" t="s" s="8">
        <v>51</v>
      </c>
      <c r="C65" t="n" s="8">
        <f>IF(false,"005-1261", "005-1261")</f>
      </c>
      <c r="D65" t="s" s="8">
        <v>151</v>
      </c>
      <c r="E65" t="n" s="8">
        <v>1.0</v>
      </c>
      <c r="F65" t="n" s="8">
        <v>184.0</v>
      </c>
      <c r="G65" t="s" s="8">
        <v>67</v>
      </c>
      <c r="H65" t="s" s="8">
        <v>50</v>
      </c>
      <c r="I65" t="s" s="8">
        <v>152</v>
      </c>
    </row>
    <row r="66" ht="16.0" customHeight="true">
      <c r="A66" t="n" s="7">
        <v>4.6853458E7</v>
      </c>
      <c r="B66" t="s" s="8">
        <v>51</v>
      </c>
      <c r="C66" t="n" s="8">
        <f>IF(false,"120922868", "120922868")</f>
      </c>
      <c r="D66" t="s" s="8">
        <v>153</v>
      </c>
      <c r="E66" t="n" s="8">
        <v>3.0</v>
      </c>
      <c r="F66" t="n" s="8">
        <v>174.0</v>
      </c>
      <c r="G66" t="s" s="8">
        <v>67</v>
      </c>
      <c r="H66" t="s" s="8">
        <v>50</v>
      </c>
      <c r="I66" t="s" s="8">
        <v>154</v>
      </c>
    </row>
    <row r="67" ht="16.0" customHeight="true">
      <c r="A67" t="n" s="7">
        <v>4.6930144E7</v>
      </c>
      <c r="B67" t="s" s="8">
        <v>73</v>
      </c>
      <c r="C67" t="n" s="8">
        <f>IF(false,"120922783", "120922783")</f>
      </c>
      <c r="D67" t="s" s="8">
        <v>155</v>
      </c>
      <c r="E67" t="n" s="8">
        <v>1.0</v>
      </c>
      <c r="F67" t="n" s="8">
        <v>118.0</v>
      </c>
      <c r="G67" t="s" s="8">
        <v>67</v>
      </c>
      <c r="H67" t="s" s="8">
        <v>50</v>
      </c>
      <c r="I67" t="s" s="8">
        <v>156</v>
      </c>
    </row>
    <row r="68" ht="16.0" customHeight="true">
      <c r="A68" t="n" s="7">
        <v>4.6908528E7</v>
      </c>
      <c r="B68" t="s" s="8">
        <v>73</v>
      </c>
      <c r="C68" t="n" s="8">
        <f>IF(false,"120921818", "120921818")</f>
      </c>
      <c r="D68" t="s" s="8">
        <v>149</v>
      </c>
      <c r="E68" t="n" s="8">
        <v>1.0</v>
      </c>
      <c r="F68" t="n" s="8">
        <v>70.0</v>
      </c>
      <c r="G68" t="s" s="8">
        <v>53</v>
      </c>
      <c r="H68" t="s" s="8">
        <v>50</v>
      </c>
      <c r="I68" t="s" s="8">
        <v>157</v>
      </c>
    </row>
    <row r="69" ht="16.0" customHeight="true">
      <c r="A69" t="n" s="7">
        <v>4.6917988E7</v>
      </c>
      <c r="B69" t="s" s="8">
        <v>73</v>
      </c>
      <c r="C69" t="n" s="8">
        <f>IF(false,"120921816", "120921816")</f>
      </c>
      <c r="D69" t="s" s="8">
        <v>158</v>
      </c>
      <c r="E69" t="n" s="8">
        <v>3.0</v>
      </c>
      <c r="F69" t="n" s="8">
        <v>396.0</v>
      </c>
      <c r="G69" t="s" s="8">
        <v>67</v>
      </c>
      <c r="H69" t="s" s="8">
        <v>50</v>
      </c>
      <c r="I69" t="s" s="8">
        <v>159</v>
      </c>
    </row>
    <row r="70" ht="16.0" customHeight="true">
      <c r="A70" t="n" s="7">
        <v>4.6921501E7</v>
      </c>
      <c r="B70" t="s" s="8">
        <v>73</v>
      </c>
      <c r="C70" t="n" s="8">
        <f>IF(false,"005-1378", "005-1378")</f>
      </c>
      <c r="D70" t="s" s="8">
        <v>89</v>
      </c>
      <c r="E70" t="n" s="8">
        <v>1.0</v>
      </c>
      <c r="F70" t="n" s="8">
        <v>304.0</v>
      </c>
      <c r="G70" t="s" s="8">
        <v>67</v>
      </c>
      <c r="H70" t="s" s="8">
        <v>50</v>
      </c>
      <c r="I70" t="s" s="8">
        <v>160</v>
      </c>
    </row>
    <row r="71" ht="16.0" customHeight="true">
      <c r="A71" t="n" s="7">
        <v>4.6947764E7</v>
      </c>
      <c r="B71" t="s" s="8">
        <v>73</v>
      </c>
      <c r="C71" t="n" s="8">
        <f>IF(false,"005-1258", "005-1258")</f>
      </c>
      <c r="D71" t="s" s="8">
        <v>161</v>
      </c>
      <c r="E71" t="n" s="8">
        <v>1.0</v>
      </c>
      <c r="F71" t="n" s="8">
        <v>177.0</v>
      </c>
      <c r="G71" t="s" s="8">
        <v>67</v>
      </c>
      <c r="H71" t="s" s="8">
        <v>50</v>
      </c>
      <c r="I71" t="s" s="8">
        <v>162</v>
      </c>
    </row>
    <row r="72" ht="16.0" customHeight="true">
      <c r="A72" t="n" s="7">
        <v>4.6858078E7</v>
      </c>
      <c r="B72" t="s" s="8">
        <v>51</v>
      </c>
      <c r="C72" t="n" s="8">
        <f>IF(false,"000-631", "000-631")</f>
      </c>
      <c r="D72" t="s" s="8">
        <v>94</v>
      </c>
      <c r="E72" t="n" s="8">
        <v>3.0</v>
      </c>
      <c r="F72" t="n" s="8">
        <v>33.0</v>
      </c>
      <c r="G72" t="s" s="8">
        <v>67</v>
      </c>
      <c r="H72" t="s" s="8">
        <v>50</v>
      </c>
      <c r="I72" t="s" s="8">
        <v>163</v>
      </c>
    </row>
    <row r="73" ht="16.0" customHeight="true">
      <c r="A73" t="n" s="7">
        <v>4.690125E7</v>
      </c>
      <c r="B73" t="s" s="8">
        <v>73</v>
      </c>
      <c r="C73" t="n" s="8">
        <f>IF(false,"005-1376", "005-1376")</f>
      </c>
      <c r="D73" t="s" s="8">
        <v>74</v>
      </c>
      <c r="E73" t="n" s="8">
        <v>1.0</v>
      </c>
      <c r="F73" t="n" s="8">
        <v>228.0</v>
      </c>
      <c r="G73" t="s" s="8">
        <v>67</v>
      </c>
      <c r="H73" t="s" s="8">
        <v>50</v>
      </c>
      <c r="I73" t="s" s="8">
        <v>164</v>
      </c>
    </row>
    <row r="74" ht="16.0" customHeight="true">
      <c r="A74" t="n" s="7">
        <v>4.6921501E7</v>
      </c>
      <c r="B74" t="s" s="8">
        <v>73</v>
      </c>
      <c r="C74" t="n" s="8">
        <f>IF(false,"005-1378", "005-1378")</f>
      </c>
      <c r="D74" t="s" s="8">
        <v>89</v>
      </c>
      <c r="E74" t="n" s="8">
        <v>1.0</v>
      </c>
      <c r="F74" t="n" s="8">
        <v>322.0</v>
      </c>
      <c r="G74" t="s" s="8">
        <v>53</v>
      </c>
      <c r="H74" t="s" s="8">
        <v>50</v>
      </c>
      <c r="I74" t="s" s="8">
        <v>165</v>
      </c>
    </row>
    <row r="75" ht="16.0" customHeight="true">
      <c r="A75" t="n" s="7">
        <v>4.6947764E7</v>
      </c>
      <c r="B75" t="s" s="8">
        <v>73</v>
      </c>
      <c r="C75" t="n" s="8">
        <f>IF(false,"005-1258", "005-1258")</f>
      </c>
      <c r="D75" t="s" s="8">
        <v>161</v>
      </c>
      <c r="E75" t="n" s="8">
        <v>1.0</v>
      </c>
      <c r="F75" t="n" s="8">
        <v>411.0</v>
      </c>
      <c r="G75" t="s" s="8">
        <v>53</v>
      </c>
      <c r="H75" t="s" s="8">
        <v>50</v>
      </c>
      <c r="I75" t="s" s="8">
        <v>166</v>
      </c>
    </row>
    <row r="76" ht="16.0" customHeight="true">
      <c r="A76" t="n" s="7">
        <v>4.6818717E7</v>
      </c>
      <c r="B76" t="s" s="8">
        <v>51</v>
      </c>
      <c r="C76" t="n" s="8">
        <f>IF(false,"120922784", "120922784")</f>
      </c>
      <c r="D76" t="s" s="8">
        <v>167</v>
      </c>
      <c r="E76" t="n" s="8">
        <v>1.0</v>
      </c>
      <c r="F76" t="n" s="8">
        <v>13.0</v>
      </c>
      <c r="G76" t="s" s="8">
        <v>58</v>
      </c>
      <c r="H76" t="s" s="8">
        <v>50</v>
      </c>
      <c r="I76" t="s" s="8">
        <v>168</v>
      </c>
    </row>
    <row r="77" ht="16.0" customHeight="true">
      <c r="A77" t="n" s="7">
        <v>4.7014591E7</v>
      </c>
      <c r="B77" t="s" s="8">
        <v>56</v>
      </c>
      <c r="C77" t="n" s="8">
        <f>IF(false,"120922090", "120922090")</f>
      </c>
      <c r="D77" t="s" s="8">
        <v>116</v>
      </c>
      <c r="E77" t="n" s="8">
        <v>4.0</v>
      </c>
      <c r="F77" t="n" s="8">
        <v>1056.0</v>
      </c>
      <c r="G77" t="s" s="8">
        <v>53</v>
      </c>
      <c r="H77" t="s" s="8">
        <v>50</v>
      </c>
      <c r="I77" t="s" s="8">
        <v>169</v>
      </c>
    </row>
    <row r="78" ht="16.0" customHeight="true">
      <c r="A78" t="n" s="7">
        <v>4.6939082E7</v>
      </c>
      <c r="B78" t="s" s="8">
        <v>73</v>
      </c>
      <c r="C78" t="n" s="8">
        <f>IF(false,"120921439", "120921439")</f>
      </c>
      <c r="D78" t="s" s="8">
        <v>100</v>
      </c>
      <c r="E78" t="n" s="8">
        <v>1.0</v>
      </c>
      <c r="F78" t="n" s="8">
        <v>439.0</v>
      </c>
      <c r="G78" t="s" s="8">
        <v>53</v>
      </c>
      <c r="H78" t="s" s="8">
        <v>50</v>
      </c>
      <c r="I78" t="s" s="8">
        <v>170</v>
      </c>
    </row>
    <row r="79" ht="16.0" customHeight="true">
      <c r="A79" t="n" s="7">
        <v>4.6885655E7</v>
      </c>
      <c r="B79" t="s" s="8">
        <v>51</v>
      </c>
      <c r="C79" t="n" s="8">
        <f>IF(false,"003-318", "003-318")</f>
      </c>
      <c r="D79" t="s" s="8">
        <v>171</v>
      </c>
      <c r="E79" t="n" s="8">
        <v>1.0</v>
      </c>
      <c r="F79" t="n" s="8">
        <v>621.0</v>
      </c>
      <c r="G79" t="s" s="8">
        <v>53</v>
      </c>
      <c r="H79" t="s" s="8">
        <v>50</v>
      </c>
      <c r="I79" t="s" s="8">
        <v>172</v>
      </c>
    </row>
    <row r="80" ht="16.0" customHeight="true">
      <c r="A80" t="n" s="7">
        <v>4.6927087E7</v>
      </c>
      <c r="B80" t="s" s="8">
        <v>73</v>
      </c>
      <c r="C80" t="n" s="8">
        <f>IF(false,"005-1376", "005-1376")</f>
      </c>
      <c r="D80" t="s" s="8">
        <v>74</v>
      </c>
      <c r="E80" t="n" s="8">
        <v>1.0</v>
      </c>
      <c r="F80" t="n" s="8">
        <v>229.0</v>
      </c>
      <c r="G80" t="s" s="8">
        <v>67</v>
      </c>
      <c r="H80" t="s" s="8">
        <v>50</v>
      </c>
      <c r="I80" t="s" s="8">
        <v>173</v>
      </c>
    </row>
    <row r="81" ht="16.0" customHeight="true">
      <c r="A81" t="n" s="7">
        <v>4.6994414E7</v>
      </c>
      <c r="B81" t="s" s="8">
        <v>73</v>
      </c>
      <c r="C81" t="n" s="8">
        <f>IF(false,"120921429", "120921429")</f>
      </c>
      <c r="D81" t="s" s="8">
        <v>174</v>
      </c>
      <c r="E81" t="n" s="8">
        <v>1.0</v>
      </c>
      <c r="F81" t="n" s="8">
        <v>18.0</v>
      </c>
      <c r="G81" t="s" s="8">
        <v>67</v>
      </c>
      <c r="H81" t="s" s="8">
        <v>50</v>
      </c>
      <c r="I81" t="s" s="8">
        <v>175</v>
      </c>
    </row>
    <row r="82" ht="16.0" customHeight="true">
      <c r="A82" t="n" s="7">
        <v>4.6941316E7</v>
      </c>
      <c r="B82" t="s" s="8">
        <v>73</v>
      </c>
      <c r="C82" t="n" s="8">
        <f>IF(false,"005-1256", "005-1256")</f>
      </c>
      <c r="D82" t="s" s="8">
        <v>135</v>
      </c>
      <c r="E82" t="n" s="8">
        <v>1.0</v>
      </c>
      <c r="F82" t="n" s="8">
        <v>96.0</v>
      </c>
      <c r="G82" t="s" s="8">
        <v>67</v>
      </c>
      <c r="H82" t="s" s="8">
        <v>50</v>
      </c>
      <c r="I82" t="s" s="8">
        <v>176</v>
      </c>
    </row>
    <row r="83" ht="16.0" customHeight="true">
      <c r="A83" t="n" s="7">
        <v>4.7017424E7</v>
      </c>
      <c r="B83" t="s" s="8">
        <v>56</v>
      </c>
      <c r="C83" t="n" s="8">
        <f>IF(false,"120923017", "120923017")</f>
      </c>
      <c r="D83" t="s" s="8">
        <v>177</v>
      </c>
      <c r="E83" t="n" s="8">
        <v>1.0</v>
      </c>
      <c r="F83" t="n" s="8">
        <v>100.0</v>
      </c>
      <c r="G83" t="s" s="8">
        <v>53</v>
      </c>
      <c r="H83" t="s" s="8">
        <v>50</v>
      </c>
      <c r="I83" t="s" s="8">
        <v>178</v>
      </c>
    </row>
    <row r="84" ht="16.0" customHeight="true">
      <c r="A84" t="n" s="7">
        <v>4.6893533E7</v>
      </c>
      <c r="B84" t="s" s="8">
        <v>51</v>
      </c>
      <c r="C84" t="n" s="8">
        <f>IF(false,"003-315", "003-315")</f>
      </c>
      <c r="D84" t="s" s="8">
        <v>66</v>
      </c>
      <c r="E84" t="n" s="8">
        <v>1.0</v>
      </c>
      <c r="F84" t="n" s="8">
        <v>1328.0</v>
      </c>
      <c r="G84" t="s" s="8">
        <v>58</v>
      </c>
      <c r="H84" t="s" s="8">
        <v>50</v>
      </c>
      <c r="I84" t="s" s="8">
        <v>179</v>
      </c>
    </row>
    <row r="85" ht="16.0" customHeight="true">
      <c r="A85" t="n" s="7">
        <v>4.6886773E7</v>
      </c>
      <c r="B85" t="s" s="8">
        <v>51</v>
      </c>
      <c r="C85" t="n" s="8">
        <f>IF(false,"003-315", "003-315")</f>
      </c>
      <c r="D85" t="s" s="8">
        <v>66</v>
      </c>
      <c r="E85" t="n" s="8">
        <v>1.0</v>
      </c>
      <c r="F85" t="n" s="8">
        <v>205.0</v>
      </c>
      <c r="G85" t="s" s="8">
        <v>58</v>
      </c>
      <c r="H85" t="s" s="8">
        <v>50</v>
      </c>
      <c r="I85" t="s" s="8">
        <v>180</v>
      </c>
    </row>
    <row r="86" ht="16.0" customHeight="true">
      <c r="A86" t="n" s="7">
        <v>4.6830718E7</v>
      </c>
      <c r="B86" t="s" s="8">
        <v>51</v>
      </c>
      <c r="C86" t="n" s="8">
        <f>IF(false,"120923067", "120923067")</f>
      </c>
      <c r="D86" t="s" s="8">
        <v>181</v>
      </c>
      <c r="E86" t="n" s="8">
        <v>1.0</v>
      </c>
      <c r="F86" t="n" s="8">
        <v>85.0</v>
      </c>
      <c r="G86" t="s" s="8">
        <v>67</v>
      </c>
      <c r="H86" t="s" s="8">
        <v>50</v>
      </c>
      <c r="I86" t="s" s="8">
        <v>182</v>
      </c>
    </row>
    <row r="87" ht="16.0" customHeight="true">
      <c r="A87" t="n" s="7">
        <v>4.7032975E7</v>
      </c>
      <c r="B87" t="s" s="8">
        <v>56</v>
      </c>
      <c r="C87" t="n" s="8">
        <f>IF(false,"01-003810", "01-003810")</f>
      </c>
      <c r="D87" t="s" s="8">
        <v>183</v>
      </c>
      <c r="E87" t="n" s="8">
        <v>6.0</v>
      </c>
      <c r="F87" t="n" s="8">
        <v>468.0</v>
      </c>
      <c r="G87" t="s" s="8">
        <v>67</v>
      </c>
      <c r="H87" t="s" s="8">
        <v>50</v>
      </c>
      <c r="I87" t="s" s="8">
        <v>184</v>
      </c>
    </row>
    <row r="88" ht="16.0" customHeight="true">
      <c r="A88" t="n" s="7">
        <v>4.6853652E7</v>
      </c>
      <c r="B88" t="s" s="8">
        <v>51</v>
      </c>
      <c r="C88" t="n" s="8">
        <f>IF(false,"120921800", "120921800")</f>
      </c>
      <c r="D88" t="s" s="8">
        <v>185</v>
      </c>
      <c r="E88" t="n" s="8">
        <v>1.0</v>
      </c>
      <c r="F88" t="n" s="8">
        <v>380.0</v>
      </c>
      <c r="G88" t="s" s="8">
        <v>67</v>
      </c>
      <c r="H88" t="s" s="8">
        <v>50</v>
      </c>
      <c r="I88" t="s" s="8">
        <v>186</v>
      </c>
    </row>
    <row r="89" ht="16.0" customHeight="true">
      <c r="A89" t="n" s="7">
        <v>4.6861298E7</v>
      </c>
      <c r="B89" t="s" s="8">
        <v>51</v>
      </c>
      <c r="C89" t="n" s="8">
        <f>IF(false,"005-1255", "005-1255")</f>
      </c>
      <c r="D89" t="s" s="8">
        <v>123</v>
      </c>
      <c r="E89" t="n" s="8">
        <v>1.0</v>
      </c>
      <c r="F89" t="n" s="8">
        <v>83.0</v>
      </c>
      <c r="G89" t="s" s="8">
        <v>67</v>
      </c>
      <c r="H89" t="s" s="8">
        <v>50</v>
      </c>
      <c r="I89" t="s" s="8">
        <v>187</v>
      </c>
    </row>
    <row r="90" ht="16.0" customHeight="true">
      <c r="A90" t="n" s="7">
        <v>4.6868385E7</v>
      </c>
      <c r="B90" t="s" s="8">
        <v>51</v>
      </c>
      <c r="C90" t="n" s="8">
        <f>IF(false,"01-003810", "01-003810")</f>
      </c>
      <c r="D90" t="s" s="8">
        <v>183</v>
      </c>
      <c r="E90" t="n" s="8">
        <v>2.0</v>
      </c>
      <c r="F90" t="n" s="8">
        <v>156.0</v>
      </c>
      <c r="G90" t="s" s="8">
        <v>67</v>
      </c>
      <c r="H90" t="s" s="8">
        <v>50</v>
      </c>
      <c r="I90" t="s" s="8">
        <v>188</v>
      </c>
    </row>
    <row r="91" ht="16.0" customHeight="true">
      <c r="A91" t="n" s="7">
        <v>4.6873956E7</v>
      </c>
      <c r="B91" t="s" s="8">
        <v>51</v>
      </c>
      <c r="C91" t="n" s="8">
        <f>IF(false,"005-1255", "005-1255")</f>
      </c>
      <c r="D91" t="s" s="8">
        <v>123</v>
      </c>
      <c r="E91" t="n" s="8">
        <v>3.0</v>
      </c>
      <c r="F91" t="n" s="8">
        <v>249.0</v>
      </c>
      <c r="G91" t="s" s="8">
        <v>67</v>
      </c>
      <c r="H91" t="s" s="8">
        <v>50</v>
      </c>
      <c r="I91" t="s" s="8">
        <v>189</v>
      </c>
    </row>
    <row r="92" ht="16.0" customHeight="true">
      <c r="A92" t="n" s="7">
        <v>4.6968239E7</v>
      </c>
      <c r="B92" t="s" s="8">
        <v>73</v>
      </c>
      <c r="C92" t="n" s="8">
        <f>IF(false,"005-1378", "005-1378")</f>
      </c>
      <c r="D92" t="s" s="8">
        <v>89</v>
      </c>
      <c r="E92" t="n" s="8">
        <v>1.0</v>
      </c>
      <c r="F92" t="n" s="8">
        <v>304.0</v>
      </c>
      <c r="G92" t="s" s="8">
        <v>67</v>
      </c>
      <c r="H92" t="s" s="8">
        <v>50</v>
      </c>
      <c r="I92" t="s" s="8">
        <v>190</v>
      </c>
    </row>
    <row r="93" ht="16.0" customHeight="true">
      <c r="A93" t="n" s="7">
        <v>4.7007874E7</v>
      </c>
      <c r="B93" t="s" s="8">
        <v>73</v>
      </c>
      <c r="C93" t="n" s="8">
        <f>IF(false,"005-1250", "005-1250")</f>
      </c>
      <c r="D93" t="s" s="8">
        <v>114</v>
      </c>
      <c r="E93" t="n" s="8">
        <v>2.0</v>
      </c>
      <c r="F93" t="n" s="8">
        <v>126.0</v>
      </c>
      <c r="G93" t="s" s="8">
        <v>58</v>
      </c>
      <c r="H93" t="s" s="8">
        <v>50</v>
      </c>
      <c r="I93" t="s" s="8">
        <v>191</v>
      </c>
    </row>
    <row r="94" ht="16.0" customHeight="true">
      <c r="A94" t="n" s="7">
        <v>4.6873987E7</v>
      </c>
      <c r="B94" t="s" s="8">
        <v>51</v>
      </c>
      <c r="C94" t="n" s="8">
        <f>IF(false,"005-1378", "005-1378")</f>
      </c>
      <c r="D94" t="s" s="8">
        <v>89</v>
      </c>
      <c r="E94" t="n" s="8">
        <v>1.0</v>
      </c>
      <c r="F94" t="n" s="8">
        <v>304.0</v>
      </c>
      <c r="G94" t="s" s="8">
        <v>67</v>
      </c>
      <c r="H94" t="s" s="8">
        <v>50</v>
      </c>
      <c r="I94" t="s" s="8">
        <v>192</v>
      </c>
    </row>
    <row r="95" ht="16.0" customHeight="true">
      <c r="A95" t="n" s="7">
        <v>4.7024837E7</v>
      </c>
      <c r="B95" t="s" s="8">
        <v>56</v>
      </c>
      <c r="C95" t="n" s="8">
        <f>IF(false,"005-1255", "005-1255")</f>
      </c>
      <c r="D95" t="s" s="8">
        <v>123</v>
      </c>
      <c r="E95" t="n" s="8">
        <v>1.0</v>
      </c>
      <c r="F95" t="n" s="8">
        <v>83.0</v>
      </c>
      <c r="G95" t="s" s="8">
        <v>67</v>
      </c>
      <c r="H95" t="s" s="8">
        <v>50</v>
      </c>
      <c r="I95" t="s" s="8">
        <v>193</v>
      </c>
    </row>
    <row r="96" ht="16.0" customHeight="true">
      <c r="A96" t="n" s="7">
        <v>4.6859697E7</v>
      </c>
      <c r="B96" t="s" s="8">
        <v>51</v>
      </c>
      <c r="C96" t="n" s="8">
        <f>IF(false,"120921439", "120921439")</f>
      </c>
      <c r="D96" t="s" s="8">
        <v>100</v>
      </c>
      <c r="E96" t="n" s="8">
        <v>1.0</v>
      </c>
      <c r="F96" t="n" s="8">
        <v>160.0</v>
      </c>
      <c r="G96" t="s" s="8">
        <v>53</v>
      </c>
      <c r="H96" t="s" s="8">
        <v>50</v>
      </c>
      <c r="I96" t="s" s="8">
        <v>194</v>
      </c>
    </row>
    <row r="97" ht="16.0" customHeight="true">
      <c r="A97" t="n" s="7">
        <v>4.6868385E7</v>
      </c>
      <c r="B97" t="s" s="8">
        <v>51</v>
      </c>
      <c r="C97" t="n" s="8">
        <f>IF(false,"01-003810", "01-003810")</f>
      </c>
      <c r="D97" t="s" s="8">
        <v>183</v>
      </c>
      <c r="E97" t="n" s="8">
        <v>2.0</v>
      </c>
      <c r="F97" t="n" s="8">
        <v>220.0</v>
      </c>
      <c r="G97" t="s" s="8">
        <v>53</v>
      </c>
      <c r="H97" t="s" s="8">
        <v>50</v>
      </c>
      <c r="I97" t="s" s="8">
        <v>195</v>
      </c>
    </row>
    <row r="98" ht="16.0" customHeight="true">
      <c r="A98" t="n" s="7">
        <v>4.6868385E7</v>
      </c>
      <c r="B98" t="s" s="8">
        <v>51</v>
      </c>
      <c r="C98" t="n" s="8">
        <f>IF(false,"000-631", "000-631")</f>
      </c>
      <c r="D98" t="s" s="8">
        <v>94</v>
      </c>
      <c r="E98" t="n" s="8">
        <v>1.0</v>
      </c>
      <c r="F98" t="n" s="8">
        <v>126.0</v>
      </c>
      <c r="G98" t="s" s="8">
        <v>53</v>
      </c>
      <c r="H98" t="s" s="8">
        <v>50</v>
      </c>
      <c r="I98" t="s" s="8">
        <v>195</v>
      </c>
    </row>
    <row r="99" ht="16.0" customHeight="true">
      <c r="A99" t="n" s="7">
        <v>4.6873987E7</v>
      </c>
      <c r="B99" t="s" s="8">
        <v>51</v>
      </c>
      <c r="C99" t="n" s="8">
        <f>IF(false,"005-1378", "005-1378")</f>
      </c>
      <c r="D99" t="s" s="8">
        <v>89</v>
      </c>
      <c r="E99" t="n" s="8">
        <v>1.0</v>
      </c>
      <c r="F99" t="n" s="8">
        <v>546.0</v>
      </c>
      <c r="G99" t="s" s="8">
        <v>53</v>
      </c>
      <c r="H99" t="s" s="8">
        <v>50</v>
      </c>
      <c r="I99" t="s" s="8">
        <v>196</v>
      </c>
    </row>
    <row r="100" ht="16.0" customHeight="true">
      <c r="A100" t="n" s="7">
        <v>4.6873956E7</v>
      </c>
      <c r="B100" t="s" s="8">
        <v>51</v>
      </c>
      <c r="C100" t="n" s="8">
        <f>IF(false,"005-1255", "005-1255")</f>
      </c>
      <c r="D100" t="s" s="8">
        <v>123</v>
      </c>
      <c r="E100" t="n" s="8">
        <v>3.0</v>
      </c>
      <c r="F100" t="n" s="8">
        <v>142.0</v>
      </c>
      <c r="G100" t="s" s="8">
        <v>58</v>
      </c>
      <c r="H100" t="s" s="8">
        <v>50</v>
      </c>
      <c r="I100" t="s" s="8">
        <v>197</v>
      </c>
    </row>
    <row r="101" ht="16.0" customHeight="true">
      <c r="A101" t="n" s="7">
        <v>4.6903943E7</v>
      </c>
      <c r="B101" t="s" s="8">
        <v>73</v>
      </c>
      <c r="C101" t="n" s="8">
        <f>IF(false,"120906022", "120906022")</f>
      </c>
      <c r="D101" t="s" s="8">
        <v>198</v>
      </c>
      <c r="E101" t="n" s="8">
        <v>3.0</v>
      </c>
      <c r="F101" t="n" s="8">
        <v>460.0</v>
      </c>
      <c r="G101" t="s" s="8">
        <v>58</v>
      </c>
      <c r="H101" t="s" s="8">
        <v>50</v>
      </c>
      <c r="I101" t="s" s="8">
        <v>199</v>
      </c>
    </row>
    <row r="102" ht="16.0" customHeight="true">
      <c r="A102" t="n" s="7">
        <v>4.7042246E7</v>
      </c>
      <c r="B102" t="s" s="8">
        <v>56</v>
      </c>
      <c r="C102" t="n" s="8">
        <f>IF(false,"120922769", "120922769")</f>
      </c>
      <c r="D102" t="s" s="8">
        <v>200</v>
      </c>
      <c r="E102" t="n" s="8">
        <v>2.0</v>
      </c>
      <c r="F102" t="n" s="8">
        <v>200.0</v>
      </c>
      <c r="G102" t="s" s="8">
        <v>67</v>
      </c>
      <c r="H102" t="s" s="8">
        <v>50</v>
      </c>
      <c r="I102" t="s" s="8">
        <v>201</v>
      </c>
    </row>
    <row r="103" ht="16.0" customHeight="true">
      <c r="A103" t="n" s="7">
        <v>4.7042246E7</v>
      </c>
      <c r="B103" t="s" s="8">
        <v>56</v>
      </c>
      <c r="C103" t="n" s="8">
        <f>IF(false,"120922769", "120922769")</f>
      </c>
      <c r="D103" t="s" s="8">
        <v>200</v>
      </c>
      <c r="E103" t="n" s="8">
        <v>2.0</v>
      </c>
      <c r="F103" t="n" s="8">
        <v>457.0</v>
      </c>
      <c r="G103" t="s" s="8">
        <v>58</v>
      </c>
      <c r="H103" t="s" s="8">
        <v>50</v>
      </c>
      <c r="I103" t="s" s="8">
        <v>202</v>
      </c>
    </row>
    <row r="104" ht="16.0" customHeight="true">
      <c r="A104" t="n" s="7">
        <v>4.7059855E7</v>
      </c>
      <c r="B104" t="s" s="8">
        <v>56</v>
      </c>
      <c r="C104" t="n" s="8">
        <f>IF(false,"120921370", "120921370")</f>
      </c>
      <c r="D104" t="s" s="8">
        <v>203</v>
      </c>
      <c r="E104" t="n" s="8">
        <v>1.0</v>
      </c>
      <c r="F104" t="n" s="8">
        <v>173.0</v>
      </c>
      <c r="G104" t="s" s="8">
        <v>67</v>
      </c>
      <c r="H104" t="s" s="8">
        <v>50</v>
      </c>
      <c r="I104" t="s" s="8">
        <v>204</v>
      </c>
    </row>
    <row r="105" ht="16.0" customHeight="true">
      <c r="A105" t="n" s="7">
        <v>4.7025825E7</v>
      </c>
      <c r="B105" t="s" s="8">
        <v>56</v>
      </c>
      <c r="C105" t="n" s="8">
        <f>IF(false,"120922891", "120922891")</f>
      </c>
      <c r="D105" t="s" s="8">
        <v>79</v>
      </c>
      <c r="E105" t="n" s="8">
        <v>1.0</v>
      </c>
      <c r="F105" t="n" s="8">
        <v>4.0</v>
      </c>
      <c r="G105" t="s" s="8">
        <v>67</v>
      </c>
      <c r="H105" t="s" s="8">
        <v>50</v>
      </c>
      <c r="I105" t="s" s="8">
        <v>205</v>
      </c>
    </row>
    <row r="106" ht="16.0" customHeight="true">
      <c r="A106" t="n" s="7">
        <v>4.7039719E7</v>
      </c>
      <c r="B106" t="s" s="8">
        <v>56</v>
      </c>
      <c r="C106" t="n" s="8">
        <f>IF(false,"005-1514", "005-1514")</f>
      </c>
      <c r="D106" t="s" s="8">
        <v>206</v>
      </c>
      <c r="E106" t="n" s="8">
        <v>1.0</v>
      </c>
      <c r="F106" t="n" s="8">
        <v>130.0</v>
      </c>
      <c r="G106" t="s" s="8">
        <v>67</v>
      </c>
      <c r="H106" t="s" s="8">
        <v>50</v>
      </c>
      <c r="I106" t="s" s="8">
        <v>207</v>
      </c>
    </row>
    <row r="107" ht="16.0" customHeight="true">
      <c r="A107" t="n" s="7">
        <v>4.6754202E7</v>
      </c>
      <c r="B107" t="s" s="8">
        <v>62</v>
      </c>
      <c r="C107" t="n" s="8">
        <f>IF(false,"005-1258", "005-1258")</f>
      </c>
      <c r="D107" t="s" s="8">
        <v>161</v>
      </c>
      <c r="E107" t="n" s="8">
        <v>1.0</v>
      </c>
      <c r="F107" t="n" s="8">
        <v>177.0</v>
      </c>
      <c r="G107" t="s" s="8">
        <v>67</v>
      </c>
      <c r="H107" t="s" s="8">
        <v>50</v>
      </c>
      <c r="I107" t="s" s="8">
        <v>208</v>
      </c>
    </row>
    <row r="108" ht="16.0" customHeight="true">
      <c r="A108" t="n" s="7">
        <v>4.7036107E7</v>
      </c>
      <c r="B108" t="s" s="8">
        <v>56</v>
      </c>
      <c r="C108" t="n" s="8">
        <f>IF(false,"120921995", "120921995")</f>
      </c>
      <c r="D108" t="s" s="8">
        <v>209</v>
      </c>
      <c r="E108" t="n" s="8">
        <v>2.0</v>
      </c>
      <c r="F108" t="n" s="8">
        <v>200.0</v>
      </c>
      <c r="G108" t="s" s="8">
        <v>67</v>
      </c>
      <c r="H108" t="s" s="8">
        <v>50</v>
      </c>
      <c r="I108" t="s" s="8">
        <v>210</v>
      </c>
    </row>
    <row r="109" ht="16.0" customHeight="true">
      <c r="A109" t="n" s="7">
        <v>4.7037081E7</v>
      </c>
      <c r="B109" t="s" s="8">
        <v>56</v>
      </c>
      <c r="C109" t="n" s="8">
        <f>IF(false,"005-1515", "005-1515")</f>
      </c>
      <c r="D109" t="s" s="8">
        <v>126</v>
      </c>
      <c r="E109" t="n" s="8">
        <v>1.0</v>
      </c>
      <c r="F109" t="n" s="8">
        <v>121.0</v>
      </c>
      <c r="G109" t="s" s="8">
        <v>67</v>
      </c>
      <c r="H109" t="s" s="8">
        <v>50</v>
      </c>
      <c r="I109" t="s" s="8">
        <v>211</v>
      </c>
    </row>
    <row r="110" ht="16.0" customHeight="true">
      <c r="A110" t="n" s="7">
        <v>4.6986175E7</v>
      </c>
      <c r="B110" t="s" s="8">
        <v>73</v>
      </c>
      <c r="C110" t="n" s="8">
        <f>IF(false,"120922395", "120922395")</f>
      </c>
      <c r="D110" t="s" s="8">
        <v>92</v>
      </c>
      <c r="E110" t="n" s="8">
        <v>1.0</v>
      </c>
      <c r="F110" t="n" s="8">
        <v>64.0</v>
      </c>
      <c r="G110" t="s" s="8">
        <v>67</v>
      </c>
      <c r="H110" t="s" s="8">
        <v>50</v>
      </c>
      <c r="I110" t="s" s="8">
        <v>212</v>
      </c>
    </row>
    <row r="111" ht="16.0" customHeight="true">
      <c r="A111" t="n" s="7">
        <v>4.6924137E7</v>
      </c>
      <c r="B111" t="s" s="8">
        <v>73</v>
      </c>
      <c r="C111" t="n" s="8">
        <f>IF(false,"120922660", "120922660")</f>
      </c>
      <c r="D111" t="s" s="8">
        <v>213</v>
      </c>
      <c r="E111" t="n" s="8">
        <v>1.0</v>
      </c>
      <c r="F111" t="n" s="8">
        <v>193.0</v>
      </c>
      <c r="G111" t="s" s="8">
        <v>67</v>
      </c>
      <c r="H111" t="s" s="8">
        <v>50</v>
      </c>
      <c r="I111" t="s" s="8">
        <v>214</v>
      </c>
    </row>
    <row r="112" ht="16.0" customHeight="true">
      <c r="A112" t="n" s="7">
        <v>4.6881745E7</v>
      </c>
      <c r="B112" t="s" s="8">
        <v>51</v>
      </c>
      <c r="C112" t="n" s="8">
        <f>IF(false,"120922213", "120922213")</f>
      </c>
      <c r="D112" t="s" s="8">
        <v>215</v>
      </c>
      <c r="E112" t="n" s="8">
        <v>1.0</v>
      </c>
      <c r="F112" t="n" s="8">
        <v>77.0</v>
      </c>
      <c r="G112" t="s" s="8">
        <v>67</v>
      </c>
      <c r="H112" t="s" s="8">
        <v>50</v>
      </c>
      <c r="I112" t="s" s="8">
        <v>216</v>
      </c>
    </row>
    <row r="113" ht="16.0" customHeight="true">
      <c r="A113" t="n" s="7">
        <v>4.7036107E7</v>
      </c>
      <c r="B113" t="s" s="8">
        <v>56</v>
      </c>
      <c r="C113" t="n" s="8">
        <f>IF(false,"120921995", "120921995")</f>
      </c>
      <c r="D113" t="s" s="8">
        <v>209</v>
      </c>
      <c r="E113" t="n" s="8">
        <v>2.0</v>
      </c>
      <c r="F113" t="n" s="8">
        <v>759.0</v>
      </c>
      <c r="G113" t="s" s="8">
        <v>53</v>
      </c>
      <c r="H113" t="s" s="8">
        <v>50</v>
      </c>
      <c r="I113" t="s" s="8">
        <v>217</v>
      </c>
    </row>
    <row r="114" ht="16.0" customHeight="true">
      <c r="A114" t="n" s="7">
        <v>4.7139875E7</v>
      </c>
      <c r="B114" t="s" s="8">
        <v>56</v>
      </c>
      <c r="C114" t="n" s="8">
        <f>IF(false,"120922826", "120922826")</f>
      </c>
      <c r="D114" t="s" s="8">
        <v>218</v>
      </c>
      <c r="E114" t="n" s="8">
        <v>1.0</v>
      </c>
      <c r="F114" t="n" s="8">
        <v>118.0</v>
      </c>
      <c r="G114" t="s" s="8">
        <v>53</v>
      </c>
      <c r="H114" t="s" s="8">
        <v>50</v>
      </c>
      <c r="I114" t="s" s="8">
        <v>219</v>
      </c>
    </row>
    <row r="115" ht="16.0" customHeight="true">
      <c r="A115" t="n" s="7">
        <v>4.6793404E7</v>
      </c>
      <c r="B115" t="s" s="8">
        <v>51</v>
      </c>
      <c r="C115" t="n" s="8">
        <f>IF(false,"01-003810", "01-003810")</f>
      </c>
      <c r="D115" t="s" s="8">
        <v>183</v>
      </c>
      <c r="E115" t="n" s="8">
        <v>1.0</v>
      </c>
      <c r="F115" t="n" s="8">
        <v>78.0</v>
      </c>
      <c r="G115" t="s" s="8">
        <v>67</v>
      </c>
      <c r="H115" t="s" s="8">
        <v>50</v>
      </c>
      <c r="I115" t="s" s="8">
        <v>220</v>
      </c>
    </row>
    <row r="116" ht="16.0" customHeight="true">
      <c r="A116" t="n" s="7">
        <v>4.6915969E7</v>
      </c>
      <c r="B116" t="s" s="8">
        <v>73</v>
      </c>
      <c r="C116" t="n" s="8">
        <f>IF(false,"005-1261", "005-1261")</f>
      </c>
      <c r="D116" t="s" s="8">
        <v>151</v>
      </c>
      <c r="E116" t="n" s="8">
        <v>1.0</v>
      </c>
      <c r="F116" t="n" s="8">
        <v>184.0</v>
      </c>
      <c r="G116" t="s" s="8">
        <v>67</v>
      </c>
      <c r="H116" t="s" s="8">
        <v>50</v>
      </c>
      <c r="I116" t="s" s="8">
        <v>221</v>
      </c>
    </row>
    <row r="117" ht="16.0" customHeight="true">
      <c r="A117" t="n" s="7">
        <v>4.6918792E7</v>
      </c>
      <c r="B117" t="s" s="8">
        <v>73</v>
      </c>
      <c r="C117" t="n" s="8">
        <f>IF(false,"120921370", "120921370")</f>
      </c>
      <c r="D117" t="s" s="8">
        <v>203</v>
      </c>
      <c r="E117" t="n" s="8">
        <v>1.0</v>
      </c>
      <c r="F117" t="n" s="8">
        <v>200.0</v>
      </c>
      <c r="G117" t="s" s="8">
        <v>67</v>
      </c>
      <c r="H117" t="s" s="8">
        <v>50</v>
      </c>
      <c r="I117" t="s" s="8">
        <v>222</v>
      </c>
    </row>
    <row r="118" ht="16.0" customHeight="true">
      <c r="A118" t="n" s="7">
        <v>4.7013403E7</v>
      </c>
      <c r="B118" t="s" s="8">
        <v>56</v>
      </c>
      <c r="C118" t="n" s="8">
        <f>IF(false,"120922395", "120922395")</f>
      </c>
      <c r="D118" t="s" s="8">
        <v>92</v>
      </c>
      <c r="E118" t="n" s="8">
        <v>1.0</v>
      </c>
      <c r="F118" t="n" s="8">
        <v>374.0</v>
      </c>
      <c r="G118" t="s" s="8">
        <v>53</v>
      </c>
      <c r="H118" t="s" s="8">
        <v>50</v>
      </c>
      <c r="I118" t="s" s="8">
        <v>223</v>
      </c>
    </row>
    <row r="119" ht="16.0" customHeight="true">
      <c r="A119" t="n" s="7">
        <v>4.7129121E7</v>
      </c>
      <c r="B119" t="s" s="8">
        <v>56</v>
      </c>
      <c r="C119" t="n" s="8">
        <f>IF(false,"003-315", "003-315")</f>
      </c>
      <c r="D119" t="s" s="8">
        <v>66</v>
      </c>
      <c r="E119" t="n" s="8">
        <v>1.0</v>
      </c>
      <c r="F119" t="n" s="8">
        <v>1206.0</v>
      </c>
      <c r="G119" t="s" s="8">
        <v>53</v>
      </c>
      <c r="H119" t="s" s="8">
        <v>50</v>
      </c>
      <c r="I119" t="s" s="8">
        <v>224</v>
      </c>
    </row>
    <row r="120" ht="16.0" customHeight="true">
      <c r="A120" t="n" s="7">
        <v>4.6864228E7</v>
      </c>
      <c r="B120" t="s" s="8">
        <v>51</v>
      </c>
      <c r="C120" t="n" s="8">
        <f>IF(false,"120921439", "120921439")</f>
      </c>
      <c r="D120" t="s" s="8">
        <v>100</v>
      </c>
      <c r="E120" t="n" s="8">
        <v>1.0</v>
      </c>
      <c r="F120" t="n" s="8">
        <v>200.0</v>
      </c>
      <c r="G120" t="s" s="8">
        <v>53</v>
      </c>
      <c r="H120" t="s" s="8">
        <v>50</v>
      </c>
      <c r="I120" t="s" s="8">
        <v>225</v>
      </c>
    </row>
    <row r="121" ht="16.0" customHeight="true"/>
    <row r="122" ht="16.0" customHeight="true">
      <c r="A122" t="s" s="1">
        <v>37</v>
      </c>
      <c r="B122" s="1"/>
      <c r="C122" s="1"/>
      <c r="D122" s="1"/>
      <c r="E122" s="1"/>
      <c r="F122" t="n" s="8">
        <v>33715.0</v>
      </c>
      <c r="G122" s="2"/>
    </row>
    <row r="123" ht="16.0" customHeight="true"/>
    <row r="124" ht="16.0" customHeight="true">
      <c r="A124" t="s" s="1">
        <v>36</v>
      </c>
    </row>
    <row r="125" ht="34.0" customHeight="true">
      <c r="A125" t="s" s="9">
        <v>38</v>
      </c>
      <c r="B125" t="s" s="9">
        <v>0</v>
      </c>
      <c r="C125" t="s" s="9">
        <v>43</v>
      </c>
      <c r="D125" t="s" s="9">
        <v>1</v>
      </c>
      <c r="E125" t="s" s="9">
        <v>2</v>
      </c>
      <c r="F125" t="s" s="9">
        <v>39</v>
      </c>
      <c r="G125" t="s" s="9">
        <v>5</v>
      </c>
      <c r="H125" t="s" s="9">
        <v>3</v>
      </c>
      <c r="I125" t="s" s="9">
        <v>4</v>
      </c>
    </row>
    <row r="126" ht="16.0" customHeight="true">
      <c r="A126" t="n" s="8">
        <v>4.6123384E7</v>
      </c>
      <c r="B126" t="s" s="8">
        <v>226</v>
      </c>
      <c r="C126" t="n" s="8">
        <f>IF(false,"005-1619", "005-1619")</f>
      </c>
      <c r="D126" t="s" s="8">
        <v>227</v>
      </c>
      <c r="E126" t="n" s="8">
        <v>1.0</v>
      </c>
      <c r="F126" t="n" s="8">
        <v>-85.0</v>
      </c>
      <c r="G126" t="s" s="8">
        <v>228</v>
      </c>
      <c r="H126" t="s" s="8">
        <v>54</v>
      </c>
      <c r="I126" t="s" s="8">
        <v>229</v>
      </c>
    </row>
    <row r="127" ht="16.0" customHeight="true">
      <c r="A127" t="n" s="8">
        <v>4.7012512E7</v>
      </c>
      <c r="B127" t="s" s="8">
        <v>56</v>
      </c>
      <c r="C127" t="n" s="8">
        <f>IF(false,"005-1254", "005-1254")</f>
      </c>
      <c r="D127" t="s" s="8">
        <v>121</v>
      </c>
      <c r="E127" t="n" s="8">
        <v>1.0</v>
      </c>
      <c r="F127" t="n" s="8">
        <v>-135.0</v>
      </c>
      <c r="G127" t="s" s="8">
        <v>230</v>
      </c>
      <c r="H127" t="s" s="8">
        <v>50</v>
      </c>
      <c r="I127" t="s" s="8">
        <v>231</v>
      </c>
    </row>
    <row r="128" ht="16.0" customHeight="true">
      <c r="A128" t="n" s="8">
        <v>4.5108689E7</v>
      </c>
      <c r="B128" t="s" s="8">
        <v>232</v>
      </c>
      <c r="C128" t="n" s="8">
        <f>IF(false,"120921900", "120921900")</f>
      </c>
      <c r="D128" t="s" s="8">
        <v>233</v>
      </c>
      <c r="E128" t="n" s="8">
        <v>1.0</v>
      </c>
      <c r="F128" t="n" s="8">
        <v>-84.0</v>
      </c>
      <c r="G128" t="s" s="8">
        <v>234</v>
      </c>
      <c r="H128" t="s" s="8">
        <v>50</v>
      </c>
      <c r="I128" t="s" s="8">
        <v>235</v>
      </c>
    </row>
    <row r="129" ht="16.0" customHeight="true"/>
    <row r="130" ht="16.0" customHeight="true">
      <c r="A130" t="s" s="1">
        <v>37</v>
      </c>
      <c r="F130" t="n" s="8">
        <v>-304.0</v>
      </c>
      <c r="G130" s="2"/>
      <c r="H130" s="0"/>
      <c r="I130" s="0"/>
    </row>
    <row r="131" ht="16.0" customHeight="true">
      <c r="A131" s="1"/>
      <c r="B131" s="1"/>
      <c r="C131" s="1"/>
      <c r="D131" s="1"/>
      <c r="E131" s="1"/>
      <c r="F131" s="1"/>
      <c r="G131" s="1"/>
      <c r="H131" s="1"/>
      <c r="I131" s="1"/>
    </row>
    <row r="132" ht="16.0" customHeight="true">
      <c r="A132" t="s" s="1">
        <v>40</v>
      </c>
    </row>
    <row r="133" ht="34.0" customHeight="true">
      <c r="A133" t="s" s="9">
        <v>47</v>
      </c>
      <c r="B133" t="s" s="9">
        <v>48</v>
      </c>
      <c r="C133" s="9"/>
      <c r="D133" s="9"/>
      <c r="E133" s="9"/>
      <c r="F133" t="s" s="9">
        <v>39</v>
      </c>
      <c r="G133" t="s" s="9">
        <v>5</v>
      </c>
      <c r="H133" t="s" s="9">
        <v>3</v>
      </c>
      <c r="I133" t="s" s="9">
        <v>4</v>
      </c>
    </row>
    <row r="134" ht="16.0" customHeight="true"/>
    <row r="135" ht="16.0" customHeight="true">
      <c r="A135" t="s" s="1">
        <v>37</v>
      </c>
      <c r="F135" t="n" s="8">
        <v>0.0</v>
      </c>
      <c r="G135" s="2"/>
      <c r="H135" s="0"/>
      <c r="I135" s="0"/>
    </row>
    <row r="136" ht="16.0" customHeight="true">
      <c r="A136" s="1"/>
      <c r="B136" s="1"/>
      <c r="C136" s="1"/>
      <c r="D136" s="1"/>
      <c r="E136" s="1"/>
      <c r="F136" s="1"/>
      <c r="G136" s="1"/>
      <c r="H136" s="1"/>
      <c r="I13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