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<sst xmlns="http://schemas.openxmlformats.org/spreadsheetml/2006/main" count="742" uniqueCount="170">
  <si>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</si>
  <si>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</si>
  <si>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</si>
  <si>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</si>
  <si>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</si>
  <si>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</si>
  <si>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</si>
  <si>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</si>
  <si>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</si>
  <si>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</si>
  <si>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</si>
  <si>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</si>
  <si>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</si>
  <si>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</si>
  <si>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</si>
  <si>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</si>
  <si>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</si>
  <si>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</si>
  <si>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</si>
  <si>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</si>
  <si>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</si>
  <si>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</si>
  <si>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</si>
  <si>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</si>
  <si>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</si>
  <si>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</si>
  <si>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</si>
  <si>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</si>
  <si>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</si>
  <si>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</si>
  <si>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</si>
  <si>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</si>
  <si>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</si>
  <si>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</si>
  <si>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</si>
  <si>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</si>
  <si>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</si>
  <si>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</si>
  <si>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</si>
  <si>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</si>
  <si>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</si>
  <si>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</si>
  <si>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</si>
  <si>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</si>
  <si>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</si>
  <si>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</si>
  <si>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</si>
  <si>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</si>
  <si>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</si>
  <si>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</si>
  <si>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24.08.2021</t>
  </si>
  <si>
    <t>20.08.2021</t>
  </si>
  <si>
    <t>YokoSun трусики XXL (15-23 кг) 28 шт.</t>
  </si>
  <si>
    <t>Платёж покупателя</t>
  </si>
  <si>
    <t>23.08.2021</t>
  </si>
  <si>
    <t>611ff3ed94d5270ae2ab994e</t>
  </si>
  <si>
    <t>21.08.2021</t>
  </si>
  <si>
    <t>Satisfyer Вибромассажер вакуум-волновой Dual Pleasure J2018-101, белый</t>
  </si>
  <si>
    <t>612137e9c3080f4c90f89649</t>
  </si>
  <si>
    <t>Goo.N трусики Сheerful Baby XL (11-18 кг), 42 шт.</t>
  </si>
  <si>
    <t>611f5f84f9880136edd80531</t>
  </si>
  <si>
    <t>Joonies подгузники Premium Soft M (6-11 кг), 58 шт.</t>
  </si>
  <si>
    <t>6121311520d51d3bd906cad3</t>
  </si>
  <si>
    <t>Joonies трусики Comfort XL (12-17 кг), 38 шт., 2 уп.</t>
  </si>
  <si>
    <t>611f78f6dbdc31eec810ee00</t>
  </si>
  <si>
    <t>22.08.2021</t>
  </si>
  <si>
    <t>KIOSHI трусики XL (12-18 кг), 36 шт.</t>
  </si>
  <si>
    <t>61223d848927cadb2cd974ac</t>
  </si>
  <si>
    <t>19.08.2021</t>
  </si>
  <si>
    <t>KIOSHI трусики L (10-14 кг), 42 шт.</t>
  </si>
  <si>
    <t>611e5a9004e94301c3ad9f73</t>
  </si>
  <si>
    <t>Goo.N подгузники S (4-8 кг), 84 шт.</t>
  </si>
  <si>
    <t>611e314a7399017a324428a1</t>
  </si>
  <si>
    <t>Joonies трусики Standart M (6-11 кг), 52 шт.</t>
  </si>
  <si>
    <t>6120fe7cc5311b73c971d6d0</t>
  </si>
  <si>
    <t>Satisfyer Вибратор силиконовый Endless Fun (Partner Multifun 3), 23.5 см, blue</t>
  </si>
  <si>
    <t>61212e563b317668d0be0485</t>
  </si>
  <si>
    <t>Аминокислотный комплекс Optimum Nutrition Superior Amino 2222 (160 таблеток)</t>
  </si>
  <si>
    <t>6120d9a932da8364ba962b61</t>
  </si>
  <si>
    <t>Креатин Optimum Nutrition Creatine 2500 Caps (100 шт) без вкуса</t>
  </si>
  <si>
    <t>611f8f15b9f8ed57620132cc</t>
  </si>
  <si>
    <t>13.08.2021</t>
  </si>
  <si>
    <t>Satisfyer Стимулятор 2 Next Gen, rose gold/white</t>
  </si>
  <si>
    <t>612344633620c27adf117c39</t>
  </si>
  <si>
    <t>Губка для плит Vileda Пур Актив 2 шт, желтый/зеленый</t>
  </si>
  <si>
    <t>612353733620c24472117c31</t>
  </si>
  <si>
    <t>Nagara поглотитель запаха Бамбуковый уголь и Зеленый чай</t>
  </si>
  <si>
    <t>61236de05a3951aa827e8061</t>
  </si>
  <si>
    <t>Протеин Optimum Nutrition 100% Whey Gold Standard (819-943 г) шоколад мальт</t>
  </si>
  <si>
    <t>61238724f4c0cb4e0e422120</t>
  </si>
  <si>
    <t>16.08.2021</t>
  </si>
  <si>
    <t>YokoSun подгузники M (5-10 кг), 62 шт.</t>
  </si>
  <si>
    <t>61238e1b8927ca121ad974d4</t>
  </si>
  <si>
    <t>18.08.2021</t>
  </si>
  <si>
    <t>Ёkitto трусики L (9-14 кг) 44 шт.</t>
  </si>
  <si>
    <t>61238f417399011b3b832784</t>
  </si>
  <si>
    <t>611fe01383b1f235ec445d12</t>
  </si>
  <si>
    <t>Satisfyer Вибратор силиконовый Partner Toy Plus, фиолетовый</t>
  </si>
  <si>
    <t>611f88266a86432d8539d412</t>
  </si>
  <si>
    <t>Satisfyer Набор анальных пробок Booty Call (Plugs) 14 см, черный</t>
  </si>
  <si>
    <t>6122506904e943cf5d756de7</t>
  </si>
  <si>
    <t>KANEYO Мыло хозяйственное для удаления стойких загрязнений с рабочей одежды "Kaneyo" 110гр.</t>
  </si>
  <si>
    <t>6123b5c52af6cd29bd5196ab</t>
  </si>
  <si>
    <t>14.08.2021</t>
  </si>
  <si>
    <t>6123cd8d863e4e59f3846249</t>
  </si>
  <si>
    <t>Satisfyer Стимулятор Pro Deluxe Next Gen, rose gold/white</t>
  </si>
  <si>
    <t>6123d48ff4c0cb22ebb8efb2</t>
  </si>
  <si>
    <t>6123dddff78dba49ca32f0a4</t>
  </si>
  <si>
    <t>07.08.2021</t>
  </si>
  <si>
    <t>Satisfyer Стимулятор Penguin, черный/белый</t>
  </si>
  <si>
    <t>6123deea04e94352f66f6ea8</t>
  </si>
  <si>
    <t>Goo.N трусики XXL (13-25 кг) 28 шт.</t>
  </si>
  <si>
    <t>6123e9ff7153b36470224a1c</t>
  </si>
  <si>
    <t>Минерально-витаминный комплекс Optimum Nutrition Opti-Women (120 капсул)</t>
  </si>
  <si>
    <t>6123eedbf9880172cabe90ed</t>
  </si>
  <si>
    <t>Satisfyer Вибратор силиконовый Petting Hippo с загнутым кончиком 22.9 см, розовый</t>
  </si>
  <si>
    <t>612406195a39511af6feaf2f</t>
  </si>
  <si>
    <t>Goo.N трусики Ultra L (9-14 кг), 56 шт.</t>
  </si>
  <si>
    <t>6123531cb9f8ed69c2013252</t>
  </si>
  <si>
    <t>Goo.N подгузники L (9-14 кг), 54 шт.</t>
  </si>
  <si>
    <t>Joonies трусики Standart XL (12-17 кг), 36 шт., 36 шт., кенгуру</t>
  </si>
  <si>
    <t>612293dd2af6cd5f5401b556</t>
  </si>
  <si>
    <t>YokoSun подгузники Premium NB (0-5 кг) 36 шт.</t>
  </si>
  <si>
    <t>61231e1673990127b5832810</t>
  </si>
  <si>
    <t>Стиральный порошок Attack Bio EX, 0.81 кг</t>
  </si>
  <si>
    <t>612298377153b323ae9d3530</t>
  </si>
  <si>
    <t>Гейнер Optimum Nutrition Gold Standard Gainer (4670 г) шоколад</t>
  </si>
  <si>
    <t>612208ac5a395121a97e80bf</t>
  </si>
  <si>
    <t>Lactoflorene Плоский живот порошок пакетики, 4г х 20 шт</t>
  </si>
  <si>
    <t>6122b419bed21e49f152a078</t>
  </si>
  <si>
    <t>Merries трусики M (6-11 кг), 74 шт.</t>
  </si>
  <si>
    <t>6122ac903620c2448c117c78</t>
  </si>
  <si>
    <t>Japan Gals маска Pure 5 Essence с плацентой, 7 шт.</t>
  </si>
  <si>
    <t>6122a1dc32da8374f0962a7c</t>
  </si>
  <si>
    <t>La'dor Набор Кератиновый Шампунь + Кондиционер, 530мл + 530мл</t>
  </si>
  <si>
    <t>612266a6bed21e5ae852a127</t>
  </si>
  <si>
    <t>Протеин Optimum Nutrition 100% Whey Gold Standard (819-943 г) шоколадно-арахисовая паста</t>
  </si>
  <si>
    <t>61229a976a8643558f39d3df</t>
  </si>
  <si>
    <t>61217a9c954f6b3eca663777</t>
  </si>
  <si>
    <t>La'dor Маска для кожи головы с чайным деревом Tea Tree Scalp Clinic Hair Pack, 200 мл</t>
  </si>
  <si>
    <t>612210e103c3788752599080</t>
  </si>
  <si>
    <t>Optimum Nutrition CLA 750 мг (90 шт.) нейтральный</t>
  </si>
  <si>
    <t>612294fedbdc31256410ee48</t>
  </si>
  <si>
    <t>Joonies трусики Standart L (9-14 кг), 42 шт., 42 шт., верблюды</t>
  </si>
  <si>
    <t>61229761bed21e692b52a0b7</t>
  </si>
  <si>
    <t>6121e951bed21e62e552a058</t>
  </si>
  <si>
    <t>Стиральный порошок Lion Top Platinum Clear, 0.9 кг</t>
  </si>
  <si>
    <t>6122b8300fe99541e4ed375c</t>
  </si>
  <si>
    <t>Протеин Optimum Nutrition 100% Casein Gold Standard (1812-1820 г) шоколад суприм</t>
  </si>
  <si>
    <t>61223087b9f8ed24a7013239</t>
  </si>
  <si>
    <t>612180880fe99510f4ed376b</t>
  </si>
  <si>
    <t>YokoSun трусики Premium M (6-10 кг) 56 шт., белый</t>
  </si>
  <si>
    <t>6123df38dbdc31f7310d2e22</t>
  </si>
  <si>
    <t>Протеин Optimum Nutrition 100% Whey Gold Standard (4545-4704 г) ванильное мороженое</t>
  </si>
  <si>
    <t>612119e05a395119727e8046</t>
  </si>
  <si>
    <t>6123cd6920d51d57fa4c09af</t>
  </si>
  <si>
    <t>Goo.N трусики XL (12-20 кг) 38 шт.</t>
  </si>
  <si>
    <t>61239beb32da835c39250c1c</t>
  </si>
  <si>
    <t>Merries подгузники NB (0-5 кг), 90 шт.</t>
  </si>
  <si>
    <t>61234d5f7153b3fb3a9d34b3</t>
  </si>
  <si>
    <t>BCAA Optimum Nutrition BCAA 1000 (400 капсул)</t>
  </si>
  <si>
    <t>6122c705bed21e45ec52a05f</t>
  </si>
  <si>
    <t>61218d442af6cd714801b566</t>
  </si>
  <si>
    <t>Esthetic House Сыворотка для волос «восстановление» - CP-1 3seconds hair fill-up waterpack</t>
  </si>
  <si>
    <t>61235752bed21e0a6b52a0e9</t>
  </si>
  <si>
    <t>YokoSun трусики L (9-14 кг), 44 шт.</t>
  </si>
  <si>
    <t>6123978203c3789e70296b3f</t>
  </si>
  <si>
    <t>61236779b9f8ed4d960131a9</t>
  </si>
  <si>
    <t>Takeshi подгузники бамбуковые Kid's NB (0-5 кг) 82 шт, 82 шт.</t>
  </si>
  <si>
    <t>6121ff80c3080f7e5ff8951b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</si>
</sst>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769439.0</v>
      </c>
    </row>
    <row r="4" spans="1:9" s="3" customFormat="1" x14ac:dyDescent="0.2" ht="16.0" customHeight="true">
      <c r="A4" s="3" t="s">
        <v>34</v>
      </c>
      <c r="B4" s="10" t="n">
        <v>90616.0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6.0044266E7</v>
      </c>
      <c r="B8" s="8" t="s">
        <v>51</v>
      </c>
      <c r="C8" s="8" t="n">
        <f>IF(false,"005-1517", "005-1517")</f>
      </c>
      <c r="D8" s="8" t="s">
        <v>52</v>
      </c>
      <c r="E8" s="8" t="n">
        <v>2.0</v>
      </c>
      <c r="F8" s="8" t="n">
        <v>1450.0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6.0160194E7</v>
      </c>
      <c r="B9" t="s" s="8">
        <v>56</v>
      </c>
      <c r="C9" t="n" s="8">
        <f>IF(false,"120922949", "120922949")</f>
      </c>
      <c r="D9" t="s" s="8">
        <v>57</v>
      </c>
      <c r="E9" t="n" s="8">
        <v>1.0</v>
      </c>
      <c r="F9" t="n" s="8">
        <v>1769.0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5.9901162E7</v>
      </c>
      <c r="B10" s="8" t="s">
        <v>51</v>
      </c>
      <c r="C10" s="8" t="n">
        <f>IF(false,"005-1359", "005-1359")</f>
      </c>
      <c r="D10" s="8" t="s">
        <v>59</v>
      </c>
      <c r="E10" s="8" t="n">
        <v>4.0</v>
      </c>
      <c r="F10" s="8" t="n">
        <v>2744.0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6.0157258E7</v>
      </c>
      <c r="B11" t="s" s="8">
        <v>56</v>
      </c>
      <c r="C11" t="n" s="8">
        <f>IF(false,"120921957", "120921957")</f>
      </c>
      <c r="D11" t="s" s="8">
        <v>61</v>
      </c>
      <c r="E11" t="n" s="8">
        <v>1.0</v>
      </c>
      <c r="F11" t="n" s="8">
        <v>1029.0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5.991933E7</v>
      </c>
      <c r="B12" t="s" s="8">
        <v>51</v>
      </c>
      <c r="C12" t="n" s="8">
        <f>IF(false,"120922767", "120922767")</f>
      </c>
      <c r="D12" t="s" s="8">
        <v>63</v>
      </c>
      <c r="E12" t="n" s="8">
        <v>1.0</v>
      </c>
      <c r="F12" t="n" s="8">
        <v>1283.0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6.0245315E7</v>
      </c>
      <c r="B13" s="8" t="s">
        <v>65</v>
      </c>
      <c r="C13" s="8" t="n">
        <f>IF(false,"120923143", "120923143")</f>
      </c>
      <c r="D13" s="8" t="s">
        <v>66</v>
      </c>
      <c r="E13" s="8" t="n">
        <v>1.0</v>
      </c>
      <c r="F13" s="8" t="n">
        <v>720.0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5.9814367E7</v>
      </c>
      <c r="B14" s="8" t="s">
        <v>68</v>
      </c>
      <c r="C14" s="8" t="n">
        <f>IF(false,"120923144", "120923144")</f>
      </c>
      <c r="D14" s="8" t="s">
        <v>69</v>
      </c>
      <c r="E14" s="8" t="n">
        <v>2.0</v>
      </c>
      <c r="F14" s="8" t="n">
        <v>1598.0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5.9753845E7</v>
      </c>
      <c r="B15" t="s" s="8">
        <v>68</v>
      </c>
      <c r="C15" t="n" s="8">
        <f>IF(false,"002-101", "002-101")</f>
      </c>
      <c r="D15" t="s" s="8">
        <v>71</v>
      </c>
      <c r="E15" t="n" s="8">
        <v>1.0</v>
      </c>
      <c r="F15" t="n" s="8">
        <v>1126.0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6.0132789E7</v>
      </c>
      <c r="B16" t="s" s="8">
        <v>56</v>
      </c>
      <c r="C16" t="n" s="8">
        <f>IF(false,"2152400397", "2152400397")</f>
      </c>
      <c r="D16" t="s" s="8">
        <v>73</v>
      </c>
      <c r="E16" t="n" s="8">
        <v>1.0</v>
      </c>
      <c r="F16" s="8" t="n">
        <v>593.0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6.0156005E7</v>
      </c>
      <c r="B17" s="8" t="s">
        <v>56</v>
      </c>
      <c r="C17" s="8" t="n">
        <f>IF(false,"2152400592", "2152400592")</f>
      </c>
      <c r="D17" s="8" t="s">
        <v>75</v>
      </c>
      <c r="E17" s="8" t="n">
        <v>1.0</v>
      </c>
      <c r="F17" s="8" t="n">
        <v>885.0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6.0112314E7</v>
      </c>
      <c r="B18" t="s" s="8">
        <v>56</v>
      </c>
      <c r="C18" t="n" s="8">
        <f>IF(false,"120923174", "120923174")</f>
      </c>
      <c r="D18" t="s" s="8">
        <v>77</v>
      </c>
      <c r="E18" t="n" s="8">
        <v>1.0</v>
      </c>
      <c r="F18" t="n" s="8">
        <v>1669.0</v>
      </c>
      <c r="G18" t="s" s="8">
        <v>53</v>
      </c>
      <c r="H18" t="s" s="8">
        <v>54</v>
      </c>
      <c r="I18" t="s" s="8">
        <v>78</v>
      </c>
    </row>
    <row r="19" spans="1:9" ht="16.0" x14ac:dyDescent="0.2" customHeight="true">
      <c r="A19" s="7" t="n">
        <v>5.993578E7</v>
      </c>
      <c r="B19" s="8" t="s">
        <v>51</v>
      </c>
      <c r="C19" s="8" t="n">
        <f>IF(false,"120923163", "120923163")</f>
      </c>
      <c r="D19" s="8" t="s">
        <v>79</v>
      </c>
      <c r="E19" s="8" t="n">
        <v>1.0</v>
      </c>
      <c r="F19" s="8" t="n">
        <v>499.0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5.8754637E7</v>
      </c>
      <c r="B20" s="8" t="s">
        <v>81</v>
      </c>
      <c r="C20" s="8" t="n">
        <f>IF(false,"120922940", "120922940")</f>
      </c>
      <c r="D20" s="8" t="s">
        <v>82</v>
      </c>
      <c r="E20" s="8" t="n">
        <v>1.0</v>
      </c>
      <c r="F20" s="8" t="n">
        <v>903.0</v>
      </c>
      <c r="G20" s="8" t="s">
        <v>53</v>
      </c>
      <c r="H20" s="8" t="s">
        <v>54</v>
      </c>
      <c r="I20" s="8" t="s">
        <v>83</v>
      </c>
    </row>
    <row r="21" ht="16.0" customHeight="true">
      <c r="A21" t="n" s="7">
        <v>6.0343002E7</v>
      </c>
      <c r="B21" t="s" s="8">
        <v>54</v>
      </c>
      <c r="C21" t="n" s="8">
        <f>IF(false,"004-346", "004-346")</f>
      </c>
      <c r="D21" t="s" s="8">
        <v>84</v>
      </c>
      <c r="E21" t="n" s="8">
        <v>15.0</v>
      </c>
      <c r="F21" t="n" s="8">
        <v>3990.0</v>
      </c>
      <c r="G21" t="s" s="8">
        <v>53</v>
      </c>
      <c r="H21" t="s" s="8">
        <v>54</v>
      </c>
      <c r="I21" t="s" s="8">
        <v>85</v>
      </c>
    </row>
    <row r="22" spans="1:9" s="1" customFormat="1" x14ac:dyDescent="0.2" ht="16.0" customHeight="true">
      <c r="A22" s="7" t="n">
        <v>6.0360008E7</v>
      </c>
      <c r="B22" t="s" s="8">
        <v>54</v>
      </c>
      <c r="C22" t="n" s="8">
        <f>IF(false,"120922621", "120922621")</f>
      </c>
      <c r="D22" t="s" s="8">
        <v>86</v>
      </c>
      <c r="E22" t="n" s="8">
        <v>2.0</v>
      </c>
      <c r="F22" s="8" t="n">
        <v>654.0</v>
      </c>
      <c r="G22" s="8" t="s">
        <v>53</v>
      </c>
      <c r="H22" s="8" t="s">
        <v>54</v>
      </c>
      <c r="I22" s="8" t="s">
        <v>87</v>
      </c>
    </row>
    <row r="23" spans="1:9" x14ac:dyDescent="0.2" ht="16.0" customHeight="true">
      <c r="A23" s="7" t="n">
        <v>5.9711471E7</v>
      </c>
      <c r="B23" s="8" t="s">
        <v>68</v>
      </c>
      <c r="C23" s="8" t="n">
        <f>IF(false,"120922982", "120922982")</f>
      </c>
      <c r="D23" s="8" t="s">
        <v>88</v>
      </c>
      <c r="E23" s="8" t="n">
        <v>1.0</v>
      </c>
      <c r="F23" s="8" t="n">
        <v>2299.0</v>
      </c>
      <c r="G23" s="8" t="s">
        <v>53</v>
      </c>
      <c r="H23" s="8" t="s">
        <v>54</v>
      </c>
      <c r="I23" s="8" t="s">
        <v>89</v>
      </c>
    </row>
    <row r="24" ht="16.0" customHeight="true">
      <c r="A24" t="n" s="7">
        <v>5.9337173E7</v>
      </c>
      <c r="B24" t="s" s="8">
        <v>90</v>
      </c>
      <c r="C24" t="n" s="8">
        <f>IF(false,"005-1512", "005-1512")</f>
      </c>
      <c r="D24" t="s" s="8">
        <v>91</v>
      </c>
      <c r="E24" t="n" s="8">
        <v>1.0</v>
      </c>
      <c r="F24" t="n" s="8">
        <v>731.0</v>
      </c>
      <c r="G24" t="s" s="8">
        <v>53</v>
      </c>
      <c r="H24" t="s" s="8">
        <v>54</v>
      </c>
      <c r="I24" t="s" s="8">
        <v>92</v>
      </c>
    </row>
    <row r="25" spans="1:9" s="1" customFormat="1" x14ac:dyDescent="0.2" ht="16.0" customHeight="true">
      <c r="A25" t="n" s="7">
        <v>5.9554937E7</v>
      </c>
      <c r="B25" t="s" s="8">
        <v>93</v>
      </c>
      <c r="C25" t="n" s="8">
        <f>IF(false,"120921544", "120921544")</f>
      </c>
      <c r="D25" t="s" s="8">
        <v>94</v>
      </c>
      <c r="E25" t="n" s="8">
        <v>1.0</v>
      </c>
      <c r="F25" t="n" s="8">
        <v>899.0</v>
      </c>
      <c r="G25" t="s" s="8">
        <v>53</v>
      </c>
      <c r="H25" t="s" s="8">
        <v>54</v>
      </c>
      <c r="I25" t="s" s="8">
        <v>95</v>
      </c>
    </row>
    <row r="26" ht="16.0" customHeight="true">
      <c r="A26" t="n" s="7">
        <v>6.0033647E7</v>
      </c>
      <c r="B26" t="s" s="8">
        <v>51</v>
      </c>
      <c r="C26" t="n" s="8">
        <f>IF(false,"2152400397", "2152400397")</f>
      </c>
      <c r="D26" t="s" s="8">
        <v>73</v>
      </c>
      <c r="E26" t="n" s="8">
        <v>1.0</v>
      </c>
      <c r="F26" t="n" s="8">
        <v>645.0</v>
      </c>
      <c r="G26" t="s" s="8">
        <v>53</v>
      </c>
      <c r="H26" t="s" s="8">
        <v>54</v>
      </c>
      <c r="I26" t="s" s="8">
        <v>96</v>
      </c>
    </row>
    <row r="27" ht="16.0" customHeight="true">
      <c r="A27" t="n" s="7">
        <v>5.9931141E7</v>
      </c>
      <c r="B27" t="s" s="8">
        <v>51</v>
      </c>
      <c r="C27" t="n" s="8">
        <f>IF(false,"2152400586", "2152400586")</f>
      </c>
      <c r="D27" t="s" s="8">
        <v>97</v>
      </c>
      <c r="E27" t="n" s="8">
        <v>1.0</v>
      </c>
      <c r="F27" t="n" s="8">
        <v>1319.0</v>
      </c>
      <c r="G27" t="s" s="8">
        <v>53</v>
      </c>
      <c r="H27" t="s" s="8">
        <v>54</v>
      </c>
      <c r="I27" t="s" s="8">
        <v>98</v>
      </c>
    </row>
    <row r="28" ht="16.0" customHeight="true">
      <c r="A28" t="n" s="7">
        <v>6.0256238E7</v>
      </c>
      <c r="B28" t="s" s="8">
        <v>65</v>
      </c>
      <c r="C28" t="n" s="8">
        <f>IF(false,"2152400606", "2152400606")</f>
      </c>
      <c r="D28" t="s" s="8">
        <v>99</v>
      </c>
      <c r="E28" t="n" s="8">
        <v>1.0</v>
      </c>
      <c r="F28" t="n" s="8">
        <v>680.0</v>
      </c>
      <c r="G28" t="s" s="8">
        <v>53</v>
      </c>
      <c r="H28" t="s" s="8">
        <v>54</v>
      </c>
      <c r="I28" t="s" s="8">
        <v>100</v>
      </c>
    </row>
    <row r="29" spans="1:9" s="1" customFormat="1" x14ac:dyDescent="0.2" ht="16.0" customHeight="true">
      <c r="A29" t="n" s="7">
        <v>5.9652477E7</v>
      </c>
      <c r="B29" t="s" s="8">
        <v>93</v>
      </c>
      <c r="C29" t="n" s="8">
        <f>IF(false,"120923037", "120923037")</f>
      </c>
      <c r="D29" t="s" s="8">
        <v>101</v>
      </c>
      <c r="E29" t="n" s="8">
        <v>1.0</v>
      </c>
      <c r="F29" t="n" s="8">
        <v>511.0</v>
      </c>
      <c r="G29" s="8" t="s">
        <v>53</v>
      </c>
      <c r="H29" t="s" s="8">
        <v>54</v>
      </c>
      <c r="I29" s="8" t="s">
        <v>102</v>
      </c>
    </row>
    <row r="30" ht="16.0" customHeight="true">
      <c r="A30" t="n" s="7">
        <v>5.8942274E7</v>
      </c>
      <c r="B30" t="s" s="8">
        <v>103</v>
      </c>
      <c r="C30" t="n" s="8">
        <f>IF(false,"002-101", "002-101")</f>
      </c>
      <c r="D30" t="s" s="8">
        <v>71</v>
      </c>
      <c r="E30" t="n" s="8">
        <v>1.0</v>
      </c>
      <c r="F30" t="n" s="8">
        <v>1259.0</v>
      </c>
      <c r="G30" t="s" s="8">
        <v>53</v>
      </c>
      <c r="H30" t="s" s="8">
        <v>54</v>
      </c>
      <c r="I30" t="s" s="8">
        <v>104</v>
      </c>
    </row>
    <row r="31" ht="16.0" customHeight="true">
      <c r="A31" t="n" s="7">
        <v>6.0106972E7</v>
      </c>
      <c r="B31" t="s" s="8">
        <v>56</v>
      </c>
      <c r="C31" t="n" s="8">
        <f>IF(false,"2152400583", "2152400583")</f>
      </c>
      <c r="D31" t="s" s="8">
        <v>105</v>
      </c>
      <c r="E31" t="n" s="8">
        <v>2.0</v>
      </c>
      <c r="F31" t="n" s="8">
        <v>1998.0</v>
      </c>
      <c r="G31" t="s" s="8">
        <v>53</v>
      </c>
      <c r="H31" t="s" s="8">
        <v>54</v>
      </c>
      <c r="I31" t="s" s="8">
        <v>106</v>
      </c>
    </row>
    <row r="32" ht="16.0" customHeight="true">
      <c r="A32" t="n" s="7">
        <v>6.0083093E7</v>
      </c>
      <c r="B32" t="s" s="8">
        <v>56</v>
      </c>
      <c r="C32" t="n" s="8">
        <f>IF(false,"2152400397", "2152400397")</f>
      </c>
      <c r="D32" t="s" s="8">
        <v>73</v>
      </c>
      <c r="E32" t="n" s="8">
        <v>1.0</v>
      </c>
      <c r="F32" t="n" s="8">
        <v>659.0</v>
      </c>
      <c r="G32" t="s" s="8">
        <v>53</v>
      </c>
      <c r="H32" t="s" s="8">
        <v>54</v>
      </c>
      <c r="I32" t="s" s="8">
        <v>107</v>
      </c>
    </row>
    <row r="33" ht="16.0" customHeight="true">
      <c r="A33" t="n" s="7">
        <v>5.7855755E7</v>
      </c>
      <c r="B33" t="s" s="8">
        <v>108</v>
      </c>
      <c r="C33" t="n" s="8">
        <f>IF(false,"120922947", "120922947")</f>
      </c>
      <c r="D33" t="s" s="8">
        <v>109</v>
      </c>
      <c r="E33" t="n" s="8">
        <v>1.0</v>
      </c>
      <c r="F33" t="n" s="8">
        <v>1156.0</v>
      </c>
      <c r="G33" t="s" s="8">
        <v>53</v>
      </c>
      <c r="H33" t="s" s="8">
        <v>54</v>
      </c>
      <c r="I33" t="s" s="8">
        <v>110</v>
      </c>
    </row>
    <row r="34" ht="16.0" customHeight="true">
      <c r="A34" t="n" s="7">
        <v>6.0185817E7</v>
      </c>
      <c r="B34" t="s" s="8">
        <v>65</v>
      </c>
      <c r="C34" t="n" s="8">
        <f>IF(false,"005-1520", "005-1520")</f>
      </c>
      <c r="D34" t="s" s="8">
        <v>111</v>
      </c>
      <c r="E34" t="n" s="8">
        <v>1.0</v>
      </c>
      <c r="F34" t="n" s="8">
        <v>1230.0</v>
      </c>
      <c r="G34" t="s" s="8">
        <v>53</v>
      </c>
      <c r="H34" t="s" s="8">
        <v>54</v>
      </c>
      <c r="I34" t="s" s="8">
        <v>112</v>
      </c>
    </row>
    <row r="35" ht="16.0" customHeight="true">
      <c r="A35" t="n" s="7">
        <v>6.0063965E7</v>
      </c>
      <c r="B35" t="s" s="8">
        <v>56</v>
      </c>
      <c r="C35" t="n" s="8">
        <f>IF(false,"120923169", "120923169")</f>
      </c>
      <c r="D35" t="s" s="8">
        <v>113</v>
      </c>
      <c r="E35" t="n" s="8">
        <v>1.0</v>
      </c>
      <c r="F35" t="n" s="8">
        <v>1899.0</v>
      </c>
      <c r="G35" t="s" s="8">
        <v>53</v>
      </c>
      <c r="H35" t="s" s="8">
        <v>54</v>
      </c>
      <c r="I35" t="s" s="8">
        <v>114</v>
      </c>
    </row>
    <row r="36" ht="16.0" customHeight="true">
      <c r="A36" t="n" s="7">
        <v>5.9711514E7</v>
      </c>
      <c r="B36" t="s" s="8">
        <v>68</v>
      </c>
      <c r="C36" t="n" s="8">
        <f>IF(false,"2152400598", "2152400598")</f>
      </c>
      <c r="D36" t="s" s="8">
        <v>115</v>
      </c>
      <c r="E36" t="n" s="8">
        <v>2.0</v>
      </c>
      <c r="F36" t="n" s="8">
        <v>2898.0</v>
      </c>
      <c r="G36" t="s" s="8">
        <v>53</v>
      </c>
      <c r="H36" t="s" s="8">
        <v>54</v>
      </c>
      <c r="I36" t="s" s="8">
        <v>116</v>
      </c>
    </row>
    <row r="37" ht="16.0" customHeight="true">
      <c r="A37" t="n" s="7">
        <v>6.0342765E7</v>
      </c>
      <c r="B37" t="s" s="8">
        <v>54</v>
      </c>
      <c r="C37" t="n" s="8">
        <f>IF(false,"120921718", "120921718")</f>
      </c>
      <c r="D37" t="s" s="8">
        <v>117</v>
      </c>
      <c r="E37" t="n" s="8">
        <v>1.0</v>
      </c>
      <c r="F37" t="n" s="8">
        <v>1442.0</v>
      </c>
      <c r="G37" t="s" s="8">
        <v>53</v>
      </c>
      <c r="H37" t="s" s="8">
        <v>50</v>
      </c>
      <c r="I37" t="s" s="8">
        <v>118</v>
      </c>
    </row>
    <row r="38" ht="16.0" customHeight="true">
      <c r="A38" t="n" s="7">
        <v>6.0342765E7</v>
      </c>
      <c r="B38" t="s" s="8">
        <v>54</v>
      </c>
      <c r="C38" t="n" s="8">
        <f>IF(false,"002-099", "002-099")</f>
      </c>
      <c r="D38" t="s" s="8">
        <v>119</v>
      </c>
      <c r="E38" t="n" s="8">
        <v>1.0</v>
      </c>
      <c r="F38" t="n" s="8">
        <v>1207.0</v>
      </c>
      <c r="G38" t="s" s="8">
        <v>53</v>
      </c>
      <c r="H38" t="s" s="8">
        <v>50</v>
      </c>
      <c r="I38" t="s" s="8">
        <v>118</v>
      </c>
    </row>
    <row r="39" ht="16.0" customHeight="true">
      <c r="A39" t="n" s="7">
        <v>6.0292131E7</v>
      </c>
      <c r="B39" t="s" s="8">
        <v>65</v>
      </c>
      <c r="C39" t="n" s="8">
        <f>IF(false,"2152400399", "2152400399")</f>
      </c>
      <c r="D39" t="s" s="8">
        <v>120</v>
      </c>
      <c r="E39" t="n" s="8">
        <v>1.0</v>
      </c>
      <c r="F39" t="n" s="8">
        <v>585.0</v>
      </c>
      <c r="G39" t="s" s="8">
        <v>53</v>
      </c>
      <c r="H39" t="s" s="8">
        <v>50</v>
      </c>
      <c r="I39" t="s" s="8">
        <v>121</v>
      </c>
    </row>
    <row r="40" ht="16.0" customHeight="true">
      <c r="A40" t="n" s="7">
        <v>6.0321529E7</v>
      </c>
      <c r="B40" t="s" s="8">
        <v>54</v>
      </c>
      <c r="C40" t="n" s="8">
        <f>IF(false,"120921902", "120921902")</f>
      </c>
      <c r="D40" t="s" s="8">
        <v>122</v>
      </c>
      <c r="E40" t="n" s="8">
        <v>1.0</v>
      </c>
      <c r="F40" t="n" s="8">
        <v>562.0</v>
      </c>
      <c r="G40" t="s" s="8">
        <v>53</v>
      </c>
      <c r="H40" t="s" s="8">
        <v>50</v>
      </c>
      <c r="I40" t="s" s="8">
        <v>123</v>
      </c>
    </row>
    <row r="41" ht="16.0" customHeight="true">
      <c r="A41" t="n" s="7">
        <v>6.029445E7</v>
      </c>
      <c r="B41" t="s" s="8">
        <v>65</v>
      </c>
      <c r="C41" t="n" s="8">
        <f>IF(false,"120921429", "120921429")</f>
      </c>
      <c r="D41" t="s" s="8">
        <v>124</v>
      </c>
      <c r="E41" t="n" s="8">
        <v>1.0</v>
      </c>
      <c r="F41" t="n" s="8">
        <v>507.0</v>
      </c>
      <c r="G41" t="s" s="8">
        <v>53</v>
      </c>
      <c r="H41" t="s" s="8">
        <v>50</v>
      </c>
      <c r="I41" t="s" s="8">
        <v>125</v>
      </c>
    </row>
    <row r="42" ht="16.0" customHeight="true">
      <c r="A42" t="n" s="7">
        <v>6.021196E7</v>
      </c>
      <c r="B42" t="s" s="8">
        <v>65</v>
      </c>
      <c r="C42" t="n" s="8">
        <f>IF(false,"2152400476", "2152400476")</f>
      </c>
      <c r="D42" t="s" s="8">
        <v>126</v>
      </c>
      <c r="E42" t="n" s="8">
        <v>1.0</v>
      </c>
      <c r="F42" t="n" s="8">
        <v>7299.0</v>
      </c>
      <c r="G42" t="s" s="8">
        <v>53</v>
      </c>
      <c r="H42" t="s" s="8">
        <v>50</v>
      </c>
      <c r="I42" t="s" s="8">
        <v>127</v>
      </c>
    </row>
    <row r="43" ht="16.0" customHeight="true">
      <c r="A43" t="n" s="7">
        <v>6.030895E7</v>
      </c>
      <c r="B43" t="s" s="8">
        <v>65</v>
      </c>
      <c r="C43" t="n" s="8">
        <f>IF(false,"120922371", "120922371")</f>
      </c>
      <c r="D43" t="s" s="8">
        <v>128</v>
      </c>
      <c r="E43" t="n" s="8">
        <v>1.0</v>
      </c>
      <c r="F43" t="n" s="8">
        <v>1229.0</v>
      </c>
      <c r="G43" t="s" s="8">
        <v>53</v>
      </c>
      <c r="H43" t="s" s="8">
        <v>50</v>
      </c>
      <c r="I43" t="s" s="8">
        <v>129</v>
      </c>
    </row>
    <row r="44" ht="16.0" customHeight="true">
      <c r="A44" t="n" s="7">
        <v>6.0305572E7</v>
      </c>
      <c r="B44" t="s" s="8">
        <v>65</v>
      </c>
      <c r="C44" t="n" s="8">
        <f>IF(false,"005-1038", "005-1038")</f>
      </c>
      <c r="D44" t="s" s="8">
        <v>130</v>
      </c>
      <c r="E44" t="n" s="8">
        <v>1.0</v>
      </c>
      <c r="F44" t="n" s="8">
        <v>1799.0</v>
      </c>
      <c r="G44" t="s" s="8">
        <v>53</v>
      </c>
      <c r="H44" t="s" s="8">
        <v>50</v>
      </c>
      <c r="I44" t="s" s="8">
        <v>131</v>
      </c>
    </row>
    <row r="45" ht="16.0" customHeight="true">
      <c r="A45" t="n" s="7">
        <v>6.0299977E7</v>
      </c>
      <c r="B45" t="s" s="8">
        <v>65</v>
      </c>
      <c r="C45" t="n" s="8">
        <f>IF(false,"120922606", "120922606")</f>
      </c>
      <c r="D45" t="s" s="8">
        <v>132</v>
      </c>
      <c r="E45" t="n" s="8">
        <v>1.0</v>
      </c>
      <c r="F45" t="n" s="8">
        <v>627.0</v>
      </c>
      <c r="G45" t="s" s="8">
        <v>53</v>
      </c>
      <c r="H45" t="s" s="8">
        <v>50</v>
      </c>
      <c r="I45" t="s" s="8">
        <v>133</v>
      </c>
    </row>
    <row r="46" ht="16.0" customHeight="true">
      <c r="A46" t="n" s="7">
        <v>6.0268626E7</v>
      </c>
      <c r="B46" t="s" s="8">
        <v>65</v>
      </c>
      <c r="C46" t="n" s="8">
        <f>IF(false,"120922639", "120922639")</f>
      </c>
      <c r="D46" t="s" s="8">
        <v>134</v>
      </c>
      <c r="E46" t="n" s="8">
        <v>1.0</v>
      </c>
      <c r="F46" t="n" s="8">
        <v>1627.0</v>
      </c>
      <c r="G46" t="s" s="8">
        <v>53</v>
      </c>
      <c r="H46" t="s" s="8">
        <v>50</v>
      </c>
      <c r="I46" t="s" s="8">
        <v>135</v>
      </c>
    </row>
    <row r="47" ht="16.0" customHeight="true">
      <c r="A47" t="n" s="7">
        <v>6.0295771E7</v>
      </c>
      <c r="B47" t="s" s="8">
        <v>65</v>
      </c>
      <c r="C47" t="n" s="8">
        <f>IF(false,"120922876", "120922876")</f>
      </c>
      <c r="D47" t="s" s="8">
        <v>136</v>
      </c>
      <c r="E47" t="n" s="8">
        <v>1.0</v>
      </c>
      <c r="F47" t="n" s="8">
        <v>1862.0</v>
      </c>
      <c r="G47" t="s" s="8">
        <v>53</v>
      </c>
      <c r="H47" t="s" s="8">
        <v>50</v>
      </c>
      <c r="I47" t="s" s="8">
        <v>137</v>
      </c>
    </row>
    <row r="48" ht="16.0" customHeight="true">
      <c r="A48" t="n" s="7">
        <v>6.0184798E7</v>
      </c>
      <c r="B48" t="s" s="8">
        <v>65</v>
      </c>
      <c r="C48" t="n" s="8">
        <f>IF(false,"002-101", "002-101")</f>
      </c>
      <c r="D48" t="s" s="8">
        <v>71</v>
      </c>
      <c r="E48" t="n" s="8">
        <v>1.0</v>
      </c>
      <c r="F48" t="n" s="8">
        <v>1265.0</v>
      </c>
      <c r="G48" t="s" s="8">
        <v>53</v>
      </c>
      <c r="H48" t="s" s="8">
        <v>50</v>
      </c>
      <c r="I48" t="s" s="8">
        <v>138</v>
      </c>
    </row>
    <row r="49" ht="16.0" customHeight="true">
      <c r="A49" t="n" s="7">
        <v>6.021679E7</v>
      </c>
      <c r="B49" t="s" s="8">
        <v>65</v>
      </c>
      <c r="C49" t="n" s="8">
        <f>IF(false,"120922748", "120922748")</f>
      </c>
      <c r="D49" t="s" s="8">
        <v>139</v>
      </c>
      <c r="E49" t="n" s="8">
        <v>1.0</v>
      </c>
      <c r="F49" t="n" s="8">
        <v>585.0</v>
      </c>
      <c r="G49" t="s" s="8">
        <v>53</v>
      </c>
      <c r="H49" t="s" s="8">
        <v>50</v>
      </c>
      <c r="I49" t="s" s="8">
        <v>140</v>
      </c>
    </row>
    <row r="50" ht="16.0" customHeight="true">
      <c r="A50" t="n" s="7">
        <v>6.0292705E7</v>
      </c>
      <c r="B50" t="s" s="8">
        <v>65</v>
      </c>
      <c r="C50" t="n" s="8">
        <f>IF(false,"120923149", "120923149")</f>
      </c>
      <c r="D50" t="s" s="8">
        <v>141</v>
      </c>
      <c r="E50" t="n" s="8">
        <v>1.0</v>
      </c>
      <c r="F50" t="n" s="8">
        <v>1469.0</v>
      </c>
      <c r="G50" t="s" s="8">
        <v>53</v>
      </c>
      <c r="H50" t="s" s="8">
        <v>50</v>
      </c>
      <c r="I50" t="s" s="8">
        <v>142</v>
      </c>
    </row>
    <row r="51" ht="16.0" customHeight="true">
      <c r="A51" t="n" s="7">
        <v>6.029406E7</v>
      </c>
      <c r="B51" t="s" s="8">
        <v>65</v>
      </c>
      <c r="C51" t="n" s="8">
        <f>IF(false,"2152400398", "2152400398")</f>
      </c>
      <c r="D51" t="s" s="8">
        <v>143</v>
      </c>
      <c r="E51" t="n" s="8">
        <v>1.0</v>
      </c>
      <c r="F51" t="n" s="8">
        <v>572.0</v>
      </c>
      <c r="G51" t="s" s="8">
        <v>53</v>
      </c>
      <c r="H51" t="s" s="8">
        <v>50</v>
      </c>
      <c r="I51" t="s" s="8">
        <v>144</v>
      </c>
    </row>
    <row r="52" ht="16.0" customHeight="true">
      <c r="A52" t="n" s="7">
        <v>6.0196771E7</v>
      </c>
      <c r="B52" t="s" s="8">
        <v>65</v>
      </c>
      <c r="C52" t="n" s="8">
        <f>IF(false,"120923143", "120923143")</f>
      </c>
      <c r="D52" t="s" s="8">
        <v>66</v>
      </c>
      <c r="E52" t="n" s="8">
        <v>1.0</v>
      </c>
      <c r="F52" t="n" s="8">
        <v>799.0</v>
      </c>
      <c r="G52" t="s" s="8">
        <v>53</v>
      </c>
      <c r="H52" t="s" s="8">
        <v>50</v>
      </c>
      <c r="I52" t="s" s="8">
        <v>145</v>
      </c>
    </row>
    <row r="53" ht="16.0" customHeight="true">
      <c r="A53" t="n" s="7">
        <v>6.0196771E7</v>
      </c>
      <c r="B53" t="s" s="8">
        <v>65</v>
      </c>
      <c r="C53" t="n" s="8">
        <f>IF(false,"2152400399", "2152400399")</f>
      </c>
      <c r="D53" t="s" s="8">
        <v>120</v>
      </c>
      <c r="E53" t="n" s="8">
        <v>1.0</v>
      </c>
      <c r="F53" t="n" s="8">
        <v>639.0</v>
      </c>
      <c r="G53" t="s" s="8">
        <v>53</v>
      </c>
      <c r="H53" t="s" s="8">
        <v>50</v>
      </c>
      <c r="I53" t="s" s="8">
        <v>145</v>
      </c>
    </row>
    <row r="54" ht="16.0" customHeight="true">
      <c r="A54" t="n" s="7">
        <v>6.0310179E7</v>
      </c>
      <c r="B54" t="s" s="8">
        <v>65</v>
      </c>
      <c r="C54" t="n" s="8">
        <f>IF(false,"002-899", "002-899")</f>
      </c>
      <c r="D54" t="s" s="8">
        <v>146</v>
      </c>
      <c r="E54" t="n" s="8">
        <v>2.0</v>
      </c>
      <c r="F54" t="n" s="8">
        <v>355.0</v>
      </c>
      <c r="G54" t="s" s="8">
        <v>53</v>
      </c>
      <c r="H54" t="s" s="8">
        <v>50</v>
      </c>
      <c r="I54" t="s" s="8">
        <v>147</v>
      </c>
    </row>
    <row r="55" ht="16.0" customHeight="true">
      <c r="A55" t="n" s="7">
        <v>6.0237302E7</v>
      </c>
      <c r="B55" t="s" s="8">
        <v>65</v>
      </c>
      <c r="C55" t="n" s="8">
        <f>IF(false,"2152400550", "2152400550")</f>
      </c>
      <c r="D55" t="s" s="8">
        <v>148</v>
      </c>
      <c r="E55" t="n" s="8">
        <v>1.0</v>
      </c>
      <c r="F55" t="n" s="8">
        <v>4558.0</v>
      </c>
      <c r="G55" t="s" s="8">
        <v>53</v>
      </c>
      <c r="H55" t="s" s="8">
        <v>50</v>
      </c>
      <c r="I55" t="s" s="8">
        <v>149</v>
      </c>
    </row>
    <row r="56" ht="16.0" customHeight="true">
      <c r="A56" t="n" s="7">
        <v>6.0185643E7</v>
      </c>
      <c r="B56" t="s" s="8">
        <v>65</v>
      </c>
      <c r="C56" t="n" s="8">
        <f>IF(false,"005-1520", "005-1520")</f>
      </c>
      <c r="D56" t="s" s="8">
        <v>111</v>
      </c>
      <c r="E56" t="n" s="8">
        <v>1.0</v>
      </c>
      <c r="F56" t="n" s="8">
        <v>1030.0</v>
      </c>
      <c r="G56" t="s" s="8">
        <v>53</v>
      </c>
      <c r="H56" t="s" s="8">
        <v>50</v>
      </c>
      <c r="I56" t="s" s="8">
        <v>150</v>
      </c>
    </row>
    <row r="57" ht="16.0" customHeight="true">
      <c r="A57" t="n" s="7">
        <v>6.0429476E7</v>
      </c>
      <c r="B57" t="s" s="8">
        <v>54</v>
      </c>
      <c r="C57" t="n" s="8">
        <f>IF(false,"120921900", "120921900")</f>
      </c>
      <c r="D57" t="s" s="8">
        <v>151</v>
      </c>
      <c r="E57" t="n" s="8">
        <v>1.0</v>
      </c>
      <c r="F57" t="n" s="8">
        <v>966.0</v>
      </c>
      <c r="G57" t="s" s="8">
        <v>53</v>
      </c>
      <c r="H57" t="s" s="8">
        <v>50</v>
      </c>
      <c r="I57" t="s" s="8">
        <v>152</v>
      </c>
    </row>
    <row r="58" ht="16.0" customHeight="true">
      <c r="A58" t="n" s="7">
        <v>6.0429476E7</v>
      </c>
      <c r="B58" t="s" s="8">
        <v>54</v>
      </c>
      <c r="C58" t="n" s="8">
        <f>IF(false,"120921957", "120921957")</f>
      </c>
      <c r="D58" t="s" s="8">
        <v>61</v>
      </c>
      <c r="E58" t="n" s="8">
        <v>1.0</v>
      </c>
      <c r="F58" t="n" s="8">
        <v>844.0</v>
      </c>
      <c r="G58" t="s" s="8">
        <v>53</v>
      </c>
      <c r="H58" t="s" s="8">
        <v>50</v>
      </c>
      <c r="I58" t="s" s="8">
        <v>152</v>
      </c>
    </row>
    <row r="59" ht="16.0" customHeight="true">
      <c r="A59" t="n" s="7">
        <v>6.0146787E7</v>
      </c>
      <c r="B59" t="s" s="8">
        <v>56</v>
      </c>
      <c r="C59" t="n" s="8">
        <f>IF(false,"2152400557", "2152400557")</f>
      </c>
      <c r="D59" t="s" s="8">
        <v>153</v>
      </c>
      <c r="E59" t="n" s="8">
        <v>1.0</v>
      </c>
      <c r="F59" t="n" s="8">
        <v>8699.0</v>
      </c>
      <c r="G59" t="s" s="8">
        <v>53</v>
      </c>
      <c r="H59" t="s" s="8">
        <v>50</v>
      </c>
      <c r="I59" t="s" s="8">
        <v>154</v>
      </c>
    </row>
    <row r="60" ht="16.0" customHeight="true">
      <c r="A60" t="n" s="7">
        <v>6.0419492E7</v>
      </c>
      <c r="B60" t="s" s="8">
        <v>54</v>
      </c>
      <c r="C60" t="n" s="8">
        <f>IF(false,"002-101", "002-101")</f>
      </c>
      <c r="D60" t="s" s="8">
        <v>71</v>
      </c>
      <c r="E60" t="n" s="8">
        <v>1.0</v>
      </c>
      <c r="F60" t="n" s="8">
        <v>1087.0</v>
      </c>
      <c r="G60" t="s" s="8">
        <v>53</v>
      </c>
      <c r="H60" t="s" s="8">
        <v>50</v>
      </c>
      <c r="I60" t="s" s="8">
        <v>155</v>
      </c>
    </row>
    <row r="61" ht="16.0" customHeight="true">
      <c r="A61" t="n" s="7">
        <v>6.0391799E7</v>
      </c>
      <c r="B61" t="s" s="8">
        <v>54</v>
      </c>
      <c r="C61" t="n" s="8">
        <f>IF(false,"005-1519", "005-1519")</f>
      </c>
      <c r="D61" t="s" s="8">
        <v>156</v>
      </c>
      <c r="E61" t="n" s="8">
        <v>1.0</v>
      </c>
      <c r="F61" t="n" s="8">
        <v>1078.0</v>
      </c>
      <c r="G61" t="s" s="8">
        <v>53</v>
      </c>
      <c r="H61" t="s" s="8">
        <v>50</v>
      </c>
      <c r="I61" t="s" s="8">
        <v>157</v>
      </c>
    </row>
    <row r="62" ht="16.0" customHeight="true">
      <c r="A62" t="n" s="7">
        <v>6.0339236E7</v>
      </c>
      <c r="B62" t="s" s="8">
        <v>54</v>
      </c>
      <c r="C62" t="n" s="8">
        <f>IF(false,"003-316", "003-316")</f>
      </c>
      <c r="D62" t="s" s="8">
        <v>158</v>
      </c>
      <c r="E62" t="n" s="8">
        <v>1.0</v>
      </c>
      <c r="F62" t="n" s="8">
        <v>1314.0</v>
      </c>
      <c r="G62" t="s" s="8">
        <v>53</v>
      </c>
      <c r="H62" t="s" s="8">
        <v>50</v>
      </c>
      <c r="I62" t="s" s="8">
        <v>159</v>
      </c>
    </row>
    <row r="63" ht="16.0" customHeight="true">
      <c r="A63" t="n" s="7">
        <v>6.031473E7</v>
      </c>
      <c r="B63" t="s" s="8">
        <v>54</v>
      </c>
      <c r="C63" t="n" s="8">
        <f>IF(false,"120922987", "120922987")</f>
      </c>
      <c r="D63" t="s" s="8">
        <v>160</v>
      </c>
      <c r="E63" t="n" s="8">
        <v>1.0</v>
      </c>
      <c r="F63" t="n" s="8">
        <v>2989.0</v>
      </c>
      <c r="G63" t="s" s="8">
        <v>53</v>
      </c>
      <c r="H63" t="s" s="8">
        <v>50</v>
      </c>
      <c r="I63" t="s" s="8">
        <v>161</v>
      </c>
    </row>
    <row r="64" ht="16.0" customHeight="true">
      <c r="A64" t="n" s="7">
        <v>6.0186962E7</v>
      </c>
      <c r="B64" t="s" s="8">
        <v>65</v>
      </c>
      <c r="C64" t="n" s="8">
        <f>IF(false,"2152400399", "2152400399")</f>
      </c>
      <c r="D64" t="s" s="8">
        <v>120</v>
      </c>
      <c r="E64" t="n" s="8">
        <v>1.0</v>
      </c>
      <c r="F64" t="n" s="8">
        <v>414.0</v>
      </c>
      <c r="G64" t="s" s="8">
        <v>53</v>
      </c>
      <c r="H64" t="s" s="8">
        <v>50</v>
      </c>
      <c r="I64" t="s" s="8">
        <v>162</v>
      </c>
    </row>
    <row r="65" ht="16.0" customHeight="true">
      <c r="A65" t="n" s="7">
        <v>6.0345595E7</v>
      </c>
      <c r="B65" t="s" s="8">
        <v>54</v>
      </c>
      <c r="C65" t="n" s="8">
        <f>IF(false,"2152400474", "2152400474")</f>
      </c>
      <c r="D65" t="s" s="8">
        <v>163</v>
      </c>
      <c r="E65" t="n" s="8">
        <v>1.0</v>
      </c>
      <c r="F65" t="n" s="8">
        <v>800.0</v>
      </c>
      <c r="G65" t="s" s="8">
        <v>53</v>
      </c>
      <c r="H65" t="s" s="8">
        <v>50</v>
      </c>
      <c r="I65" t="s" s="8">
        <v>164</v>
      </c>
    </row>
    <row r="66" ht="16.0" customHeight="true">
      <c r="A66" t="n" s="7">
        <v>6.0388945E7</v>
      </c>
      <c r="B66" t="s" s="8">
        <v>54</v>
      </c>
      <c r="C66" t="n" s="8">
        <f>IF(false,"005-1515", "005-1515")</f>
      </c>
      <c r="D66" t="s" s="8">
        <v>165</v>
      </c>
      <c r="E66" t="n" s="8">
        <v>2.0</v>
      </c>
      <c r="F66" t="n" s="8">
        <v>1640.0</v>
      </c>
      <c r="G66" t="s" s="8">
        <v>53</v>
      </c>
      <c r="H66" t="s" s="8">
        <v>50</v>
      </c>
      <c r="I66" t="s" s="8">
        <v>166</v>
      </c>
    </row>
    <row r="67" ht="16.0" customHeight="true">
      <c r="A67" t="n" s="7">
        <v>6.0356616E7</v>
      </c>
      <c r="B67" t="s" s="8">
        <v>54</v>
      </c>
      <c r="C67" t="n" s="8">
        <f>IF(false,"005-1512", "005-1512")</f>
      </c>
      <c r="D67" t="s" s="8">
        <v>91</v>
      </c>
      <c r="E67" t="n" s="8">
        <v>1.0</v>
      </c>
      <c r="F67" t="n" s="8">
        <v>683.0</v>
      </c>
      <c r="G67" t="s" s="8">
        <v>53</v>
      </c>
      <c r="H67" t="s" s="8">
        <v>50</v>
      </c>
      <c r="I67" t="s" s="8">
        <v>167</v>
      </c>
    </row>
    <row r="68" ht="16.0" customHeight="true">
      <c r="A68" t="n" s="7">
        <v>6.0206688E7</v>
      </c>
      <c r="B68" t="s" s="8">
        <v>65</v>
      </c>
      <c r="C68" t="n" s="8">
        <f>IF(false,"120923113", "120923113")</f>
      </c>
      <c r="D68" t="s" s="8">
        <v>168</v>
      </c>
      <c r="E68" t="n" s="8">
        <v>1.0</v>
      </c>
      <c r="F68" t="n" s="8">
        <v>989.0</v>
      </c>
      <c r="G68" t="s" s="8">
        <v>53</v>
      </c>
      <c r="H68" t="s" s="8">
        <v>50</v>
      </c>
      <c r="I68" t="s" s="8">
        <v>169</v>
      </c>
    </row>
    <row r="69" ht="16.0" customHeight="true"/>
    <row r="70" ht="16.0" customHeight="true">
      <c r="A70" t="s" s="1">
        <v>37</v>
      </c>
      <c r="B70" s="1"/>
      <c r="C70" s="1"/>
      <c r="D70" s="1"/>
      <c r="E70" s="1"/>
      <c r="F70" t="n" s="8">
        <v>90616.0</v>
      </c>
      <c r="G70" s="2"/>
    </row>
    <row r="71" ht="16.0" customHeight="true"/>
    <row r="72" ht="16.0" customHeight="true">
      <c r="A72" t="s" s="1">
        <v>36</v>
      </c>
    </row>
    <row r="73" ht="34.0" customHeight="true">
      <c r="A73" t="s" s="9">
        <v>38</v>
      </c>
      <c r="B73" t="s" s="9">
        <v>0</v>
      </c>
      <c r="C73" t="s" s="9">
        <v>43</v>
      </c>
      <c r="D73" t="s" s="9">
        <v>1</v>
      </c>
      <c r="E73" t="s" s="9">
        <v>2</v>
      </c>
      <c r="F73" t="s" s="9">
        <v>39</v>
      </c>
      <c r="G73" t="s" s="9">
        <v>5</v>
      </c>
      <c r="H73" t="s" s="9">
        <v>3</v>
      </c>
      <c r="I73" t="s" s="9">
        <v>4</v>
      </c>
    </row>
    <row r="74" ht="16.0" customHeight="true"/>
    <row r="75" ht="16.0" customHeight="true">
      <c r="A75" t="s" s="1">
        <v>37</v>
      </c>
      <c r="F75" t="n" s="8">
        <v>0.0</v>
      </c>
      <c r="G75" s="2"/>
      <c r="H75" s="0"/>
      <c r="I75" s="0"/>
    </row>
    <row r="76" ht="16.0" customHeight="true">
      <c r="A76" s="1"/>
      <c r="B76" s="1"/>
      <c r="C76" s="1"/>
      <c r="D76" s="1"/>
      <c r="E76" s="1"/>
      <c r="F76" s="1"/>
      <c r="G76" s="1"/>
      <c r="H76" s="1"/>
      <c r="I76" s="1"/>
    </row>
    <row r="77" ht="16.0" customHeight="true">
      <c r="A77" t="s" s="1">
        <v>40</v>
      </c>
    </row>
    <row r="78" ht="34.0" customHeight="true">
      <c r="A78" t="s" s="9">
        <v>47</v>
      </c>
      <c r="B78" t="s" s="9">
        <v>48</v>
      </c>
      <c r="C78" s="9"/>
      <c r="D78" s="9"/>
      <c r="E78" s="9"/>
      <c r="F78" t="s" s="9">
        <v>39</v>
      </c>
      <c r="G78" t="s" s="9">
        <v>5</v>
      </c>
      <c r="H78" t="s" s="9">
        <v>3</v>
      </c>
      <c r="I78" t="s" s="9">
        <v>4</v>
      </c>
    </row>
    <row r="79" ht="16.0" customHeight="true"/>
    <row r="80" ht="16.0" customHeight="true">
      <c r="A80" t="s" s="1">
        <v>37</v>
      </c>
      <c r="F80" t="n" s="8">
        <v>0.0</v>
      </c>
      <c r="G80" s="2"/>
      <c r="H80" s="0"/>
      <c r="I80" s="0"/>
    </row>
    <row r="81" ht="16.0" customHeight="true">
      <c r="A81" s="1"/>
      <c r="B81" s="1"/>
      <c r="C81" s="1"/>
      <c r="D81" s="1"/>
      <c r="E81" s="1"/>
      <c r="F81" s="1"/>
      <c r="G81" s="1"/>
      <c r="H81" s="1"/>
      <c r="I8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