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<sst xmlns="http://schemas.openxmlformats.org/spreadsheetml/2006/main" count="1072" uniqueCount="210">
  <si>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</si>
  <si>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</si>
  <si>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</si>
  <si>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</si>
  <si>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</si>
  <si>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</si>
  <si>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</si>
  <si>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</si>
  <si>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</si>
  <si>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</si>
  <si>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</si>
  <si>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</si>
  <si>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</si>
  <si>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</si>
  <si>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</si>
  <si>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</si>
  <si>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</si>
  <si>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</si>
  <si>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</si>
  <si>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</si>
  <si>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</si>
  <si>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</si>
  <si>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</si>
  <si>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</si>
  <si>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</si>
  <si>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</si>
  <si>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</si>
  <si>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</si>
  <si>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</si>
  <si>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</si>
  <si>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</si>
  <si>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</si>
  <si>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</si>
  <si>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</si>
  <si>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</si>
  <si>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</si>
  <si>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</si>
  <si>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</si>
  <si>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</si>
  <si>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</si>
  <si>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</si>
  <si>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</si>
  <si>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</si>
  <si>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</si>
  <si>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</si>
  <si>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</si>
  <si>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</si>
  <si>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</si>
  <si>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</si>
  <si>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</si>
  <si>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06.07.2021</t>
  </si>
  <si>
    <t>02.07.2021</t>
  </si>
  <si>
    <t>Esthetic House Протеиновая маска для лечения и разглаживания повреждённых волос CP-1 Premium Protein Treatment, 250 мл</t>
  </si>
  <si>
    <t>Платёж покупателя</t>
  </si>
  <si>
    <t>05.07.2021</t>
  </si>
  <si>
    <t>60ded58d3b31763a6fb747ca</t>
  </si>
  <si>
    <t>Satisfyer Стимулятор Traveler, aubergine/rosegold</t>
  </si>
  <si>
    <t>60debd9c83b1f270816aa9a7</t>
  </si>
  <si>
    <t>Минерально-витаминный комплекс Optimum Nutrition Opti-Men (150 таблеток)</t>
  </si>
  <si>
    <t>60deb587c3080fbd5a36142d</t>
  </si>
  <si>
    <t>Joonies трусики Premium Soft L (9-14 кг), 44 шт.</t>
  </si>
  <si>
    <t>60df060303c3783778b52a1e</t>
  </si>
  <si>
    <t>Manuoki подгузники UltraThin M (6-11 кг) 56 шт.</t>
  </si>
  <si>
    <t>60de971904e943a3f5b8d735</t>
  </si>
  <si>
    <t>60df74ff792ab17b253a397f</t>
  </si>
  <si>
    <t>03.07.2021</t>
  </si>
  <si>
    <t>Смесь Kabrita 3 GOLD для комфортного пищеварения, старше 12 месяцев, 800 г</t>
  </si>
  <si>
    <t>60e048b3954f6b4ec2322df8</t>
  </si>
  <si>
    <t>YokoSun трусики Eco XXL (15-23 кг) 32 шт.</t>
  </si>
  <si>
    <t>60df6b9732da836277fc2985</t>
  </si>
  <si>
    <t>Vivienne Sabo Тушь для ресниц Cabaret, в коробке, 01 черный</t>
  </si>
  <si>
    <t>60e0713d4f5c6e38a3d7378a</t>
  </si>
  <si>
    <t>04.07.2021</t>
  </si>
  <si>
    <t>Enough Мист Collagen Moisture Essential, 100 мл</t>
  </si>
  <si>
    <t>60e1c1902af6cd55c1c82b0f</t>
  </si>
  <si>
    <t>60e1a716b9f8ed3dd61a0197</t>
  </si>
  <si>
    <t>YokoSun трусики M (6-10 кг), 58 шт.</t>
  </si>
  <si>
    <t>60e04b670fe9951b607d765f</t>
  </si>
  <si>
    <t>01.07.2021</t>
  </si>
  <si>
    <t>Goo.N трусики Ultra XXL (13-25 кг) 36 шт.</t>
  </si>
  <si>
    <t>60dd7630c3080f2684b4cf45</t>
  </si>
  <si>
    <t>Гель для стирки Kao Attack Bio EX, 0.77 кг, дой-пак</t>
  </si>
  <si>
    <t>60dd193ff98801c22ee2cc5f</t>
  </si>
  <si>
    <t>Deoproce гель Hyaluronic Cooling, SPF 50, 50 г, 1 шт</t>
  </si>
  <si>
    <t>60dcec09954f6baf038e9d51</t>
  </si>
  <si>
    <t>Гель для стирки Kao Attack Bio EX, 0.88 кг, бутылка</t>
  </si>
  <si>
    <t>60df0b3583b1f2031a6aa996</t>
  </si>
  <si>
    <t>Freedom тампоны normal, 3 капли, 10 шт.</t>
  </si>
  <si>
    <t>60e2940c739901715c81a191</t>
  </si>
  <si>
    <t>Joonies трусики Comfort XL (12-17 кг), 38 шт.</t>
  </si>
  <si>
    <t>60e01fba863e4e765c98feac</t>
  </si>
  <si>
    <t>Pigeon Бутылочка Перистальтик Плюс с широким горлом PP, 240 мл, с 3 месяцев, бесцветный</t>
  </si>
  <si>
    <t>60e2cb5883b1f2050e6aa8fb</t>
  </si>
  <si>
    <t>Гель для душа Biore Экстра увлажняющий, 480 мл</t>
  </si>
  <si>
    <t>60e2c7c3bed21e69d975dcae</t>
  </si>
  <si>
    <t>60e1b1cc03c378d0beb5297f</t>
  </si>
  <si>
    <t>Pigeon Ножницы 15122 белый</t>
  </si>
  <si>
    <t>60e2d5eb792ab1133f3a38a6</t>
  </si>
  <si>
    <t>Esthetic House кондиционер для волос CP-1 Bright Complex Intense Nourishing Vers 2.0, 500 мл</t>
  </si>
  <si>
    <t>60dd92d18927ca4ec19590a6</t>
  </si>
  <si>
    <t>29.06.2021</t>
  </si>
  <si>
    <t>Joonies трусики Premium Soft XL (12-17 кг), 38 шт.</t>
  </si>
  <si>
    <t>60e2f4c104e9432472b8d730</t>
  </si>
  <si>
    <t>30.06.2021</t>
  </si>
  <si>
    <t>Joonies трусики Premium Soft M (6-11 кг), 56 шт.</t>
  </si>
  <si>
    <t>60e2fbbd7153b3e256d286b5</t>
  </si>
  <si>
    <t>60e307b273990150c181a1db</t>
  </si>
  <si>
    <t>60e310bbdff13b4551c427c0</t>
  </si>
  <si>
    <t>YokoSun подгузники Premium M (5-10 кг) 62 шт.</t>
  </si>
  <si>
    <t>60e31a405a39510a8d8a4a49</t>
  </si>
  <si>
    <t>YokoSun трусики Premium L (9-14 кг) 44 шт.</t>
  </si>
  <si>
    <t>60e31ad5f78dba29830053bd</t>
  </si>
  <si>
    <t>Joonies подгузники Premium Soft S (4-8 кг) 64 шт.</t>
  </si>
  <si>
    <t>60e323bdfbacea736a5a486a</t>
  </si>
  <si>
    <t>Vivienne Sabo Тушь для ресниц Cabaret Waterproof, black</t>
  </si>
  <si>
    <t>60e1c094f4c0cb3252409238</t>
  </si>
  <si>
    <t>Набор Esthetic House CP-1 Intense nourishing v2.0, шампунь, 500 мл и кондиционер, 500 мл</t>
  </si>
  <si>
    <t>60e325fec3080f5b9f3614f6</t>
  </si>
  <si>
    <t>60e32ae603c3780580b52abc</t>
  </si>
  <si>
    <t>Vivienne Sabo карандаш Brow Arcade, оттенок 02 коричневый</t>
  </si>
  <si>
    <t>60e195ac20d51d68409b71b3</t>
  </si>
  <si>
    <t>Гейнер Optimum Nutrition Serious Mass (2.72 кг) шоколад</t>
  </si>
  <si>
    <t>60e32f93c5311b2835038003</t>
  </si>
  <si>
    <t>Протеин Optimum Nutrition 100% Whey Gold Standard (819-943 г) банановый крем</t>
  </si>
  <si>
    <t>60e33273dff13b1e8dc4280a</t>
  </si>
  <si>
    <t>23.06.2021</t>
  </si>
  <si>
    <t>60e33419954f6b2b2c322e48</t>
  </si>
  <si>
    <t>60e33fc42fe0981f715759cc</t>
  </si>
  <si>
    <t>Протеин Optimum Nutrition 100% Whey Gold Standard (2100-2353 г) ванильное мороженое</t>
  </si>
  <si>
    <t>60e3428203c378dbbbb52a24</t>
  </si>
  <si>
    <t>60e34bf30fe9956b1e7d765c</t>
  </si>
  <si>
    <t>60e3506703c3781833b52973</t>
  </si>
  <si>
    <t>60e35079f4c0cb3b684091a4</t>
  </si>
  <si>
    <t>Гель для душа Biore Гладкость шелка, 480 мл</t>
  </si>
  <si>
    <t>60e350f720d51d1af69b711b</t>
  </si>
  <si>
    <t>Гейнер Optimum Nutrition Serious Mass (5.44 кг) банан</t>
  </si>
  <si>
    <t>60e3510e863e4e57e298fee4</t>
  </si>
  <si>
    <t>27.06.2021</t>
  </si>
  <si>
    <t>60e3517c7153b3ce62d286e7</t>
  </si>
  <si>
    <t>60e35271739901163d81a18d</t>
  </si>
  <si>
    <t>28.06.2021</t>
  </si>
  <si>
    <t>60e3528bdbdc31cd0a1ccfb3</t>
  </si>
  <si>
    <t>60e3529afbacea40255a4849</t>
  </si>
  <si>
    <t>LEC гель от плесени для силиконовых, резиновых и цементных швов, 0.1 кг</t>
  </si>
  <si>
    <t>60e373cfbed21e5dcb75dcd8</t>
  </si>
  <si>
    <t>Biore мицеллярная вода, 320 мл</t>
  </si>
  <si>
    <t>60e222ddf78dba6c6a005382</t>
  </si>
  <si>
    <t>Merries подгузники XL (12-20 кг), 44 шт.</t>
  </si>
  <si>
    <t>60e2939cdbdc3198271cd02b</t>
  </si>
  <si>
    <t>60e1bbb199d6ef5b0985d1f2</t>
  </si>
  <si>
    <t>60e03209c3080fd3293614d7</t>
  </si>
  <si>
    <t>Goo.N подгузники Ultra XL (12-20 кг), 52 шт.</t>
  </si>
  <si>
    <t>60e15c4994d527a833e94841</t>
  </si>
  <si>
    <t>60e3883e73990114af81a166</t>
  </si>
  <si>
    <t>тонер Deoproce Hydro Pomergranate, 380 мл</t>
  </si>
  <si>
    <t>60e071180fe995755d7d7693</t>
  </si>
  <si>
    <t>60e2f19e3b31761ac0b74850</t>
  </si>
  <si>
    <t>60e22bb58927caea242ef8b0</t>
  </si>
  <si>
    <t>Гель для душа Biore Мягкая свежесть, 480 мл</t>
  </si>
  <si>
    <t>60e1b83b7153b3ee19d287a7</t>
  </si>
  <si>
    <t>Гель для душа WINS Без запаха, сменный блок, 400 мл</t>
  </si>
  <si>
    <t>60e0a0410fe995769e7d7604</t>
  </si>
  <si>
    <t>Jigott Collagen Healing Cream Ночной омолаживающий лечебный крем для лица с коллагеном, 100 г</t>
  </si>
  <si>
    <t>60e04cae5a39511a1c8a4a15</t>
  </si>
  <si>
    <t>60e02430863e4e158598ffa4</t>
  </si>
  <si>
    <t>60e0a38f03c378518eb52a20</t>
  </si>
  <si>
    <t>Трубка газоотводная Windi для новорожденных, 10 шт.</t>
  </si>
  <si>
    <t>60e057ba8927cab8392ef8e8</t>
  </si>
  <si>
    <t>YokoSun подгузники M (5-10 кг), 62 шт.</t>
  </si>
  <si>
    <t>60e21f225a3951643c8a4a64</t>
  </si>
  <si>
    <t>60e15274c5311b0421038010</t>
  </si>
  <si>
    <t>60e0a935c3080f6a403614f7</t>
  </si>
  <si>
    <t>Joonies трусики Comfort XXL (15-20 кг), 28 шт., 3 уп.</t>
  </si>
  <si>
    <t>60e0563004e9431229b8d6da</t>
  </si>
  <si>
    <t>Pigeon Бутылочка Перистальтик Плюс с широким горлом PP, 160 мл, с рождения, бесцветный</t>
  </si>
  <si>
    <t>60e1ec7199d6ef5d7885d1ff</t>
  </si>
  <si>
    <t>Some By Mi Очищающая пенка AHA-BHA-PHA 30 days miracle acne clear foam, 100 мл</t>
  </si>
  <si>
    <t>60e2e723c5311b2ef30380bd</t>
  </si>
  <si>
    <t>60e0619c04e9435deeb8d720</t>
  </si>
  <si>
    <t>TONY MOLY пенка для умывания с экстрактом грейпфрута, 180 мл</t>
  </si>
  <si>
    <t>60e036c5c3080fc66836146e</t>
  </si>
  <si>
    <t>60e03bcc8927ca77e62ef7e7</t>
  </si>
  <si>
    <t>60e0c508dbdc3110201cd099</t>
  </si>
  <si>
    <t>60e3403c32da831afdfc29b8</t>
  </si>
  <si>
    <t>60e3566ff98801ceee4be909</t>
  </si>
  <si>
    <t>60e0bc788927ca642d2ef848</t>
  </si>
  <si>
    <t>60e082a6f78dba71ea0053b5</t>
  </si>
  <si>
    <t>60e32945c3080f84f036145b</t>
  </si>
  <si>
    <t>60e2fee604e943aa07b8d6da</t>
  </si>
  <si>
    <t>60e318c2f98801cd414be98f</t>
  </si>
  <si>
    <t>60e2f7db6a86432bdfdecd98</t>
  </si>
  <si>
    <t>Vivienne Sabo карандаш Brow Arcade, оттенок 04 Серо-коричневый</t>
  </si>
  <si>
    <t>60e303aefbacea55465a4848</t>
  </si>
  <si>
    <t>Biore мицеллярная вода, запасной блок, 290 мл</t>
  </si>
  <si>
    <t>60e2a57d94d527373be94810</t>
  </si>
  <si>
    <t>Набор Esthetic House CP-1 Intense nourishing v2.0 mini</t>
  </si>
  <si>
    <t>60e1e9f694d527856ae94837</t>
  </si>
  <si>
    <t>60e3090a5a3951e2eb8a4b96</t>
  </si>
  <si>
    <t>60e3349b99d6ef431185d1fc</t>
  </si>
  <si>
    <t>60e2156e94d5274b9ee94742</t>
  </si>
  <si>
    <t>Deoproce Тонер Hydro Soothing Aloe Vera, 380 мл</t>
  </si>
  <si>
    <t>Возврат платежа покупателя</t>
  </si>
  <si>
    <t>60e2a872792ab14b343a3941</t>
  </si>
  <si>
    <t>Satisfyer Стимулятор Pro2 Air Pulse (Next Gen), белый/розовый</t>
  </si>
  <si>
    <t>60e2ac57c3080f45ab3613ae</t>
  </si>
  <si>
    <t>60e2bcbcf9880198804be8fb</t>
  </si>
  <si>
    <t>Sayuri Гигиенические прокладки ультратонкие с ионами серебра, с крылышками, 3 капли AG+ 24 см, 10 шт</t>
  </si>
  <si>
    <t>60e30c850fe99507737d75ff</t>
  </si>
  <si>
    <t>ReEn кондиционер для волос Baekdanhyang парфюмированный, 500 мл</t>
  </si>
  <si>
    <t>60e30ccc4f5c6e502dd73848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</si>
</sst>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779365.0</v>
      </c>
    </row>
    <row r="4" spans="1:9" s="3" customFormat="1" x14ac:dyDescent="0.2" ht="16.0" customHeight="true">
      <c r="A4" s="3" t="s">
        <v>34</v>
      </c>
      <c r="B4" s="10" t="n">
        <v>111138.0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5.3155331E7</v>
      </c>
      <c r="B8" s="8" t="s">
        <v>51</v>
      </c>
      <c r="C8" s="8" t="n">
        <f>IF(false,"005-1554", "005-1554")</f>
      </c>
      <c r="D8" s="8" t="s">
        <v>52</v>
      </c>
      <c r="E8" s="8" t="n">
        <v>1.0</v>
      </c>
      <c r="F8" s="8" t="n">
        <v>958.0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5.3142705E7</v>
      </c>
      <c r="B9" t="s" s="8">
        <v>51</v>
      </c>
      <c r="C9" t="n" s="8">
        <f>IF(false,"120922950", "120922950")</f>
      </c>
      <c r="D9" t="s" s="8">
        <v>56</v>
      </c>
      <c r="E9" t="n" s="8">
        <v>1.0</v>
      </c>
      <c r="F9" t="n" s="8">
        <v>1500.0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5.3138815E7</v>
      </c>
      <c r="B10" s="8" t="s">
        <v>51</v>
      </c>
      <c r="C10" s="8" t="n">
        <f>IF(false,"120923178", "120923178")</f>
      </c>
      <c r="D10" s="8" t="s">
        <v>58</v>
      </c>
      <c r="E10" s="8" t="n">
        <v>1.0</v>
      </c>
      <c r="F10" s="8" t="n">
        <v>2499.0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5.3182508E7</v>
      </c>
      <c r="B11" t="s" s="8">
        <v>51</v>
      </c>
      <c r="C11" t="n" s="8">
        <f>IF(false,"01-003884", "01-003884")</f>
      </c>
      <c r="D11" t="s" s="8">
        <v>60</v>
      </c>
      <c r="E11" t="n" s="8">
        <v>1.0</v>
      </c>
      <c r="F11" t="n" s="8">
        <v>125.0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5.3128777E7</v>
      </c>
      <c r="B12" t="s" s="8">
        <v>51</v>
      </c>
      <c r="C12" t="n" s="8">
        <f>IF(false,"005-1080", "005-1080")</f>
      </c>
      <c r="D12" t="s" s="8">
        <v>62</v>
      </c>
      <c r="E12" t="n" s="8">
        <v>2.0</v>
      </c>
      <c r="F12" t="n" s="8">
        <v>1574.0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5.323361E7</v>
      </c>
      <c r="B13" s="8" t="s">
        <v>51</v>
      </c>
      <c r="C13" s="8" t="n">
        <f>IF(false,"01-003884", "01-003884")</f>
      </c>
      <c r="D13" s="8" t="s">
        <v>60</v>
      </c>
      <c r="E13" s="8" t="n">
        <v>1.0</v>
      </c>
      <c r="F13" s="8" t="n">
        <v>716.0</v>
      </c>
      <c r="G13" s="8" t="s">
        <v>53</v>
      </c>
      <c r="H13" s="8" t="s">
        <v>54</v>
      </c>
      <c r="I13" s="8" t="s">
        <v>64</v>
      </c>
    </row>
    <row r="14" spans="1:9" x14ac:dyDescent="0.2" ht="16.0" customHeight="true">
      <c r="A14" s="7" t="n">
        <v>5.328612E7</v>
      </c>
      <c r="B14" s="8" t="s">
        <v>65</v>
      </c>
      <c r="C14" s="8" t="n">
        <f>IF(false,"120921202", "120921202")</f>
      </c>
      <c r="D14" s="8" t="s">
        <v>66</v>
      </c>
      <c r="E14" s="8" t="n">
        <v>2.0</v>
      </c>
      <c r="F14" s="8" t="n">
        <v>3598.0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5.3229808E7</v>
      </c>
      <c r="B15" t="s" s="8">
        <v>51</v>
      </c>
      <c r="C15" t="n" s="8">
        <f>IF(false,"120922768", "120922768")</f>
      </c>
      <c r="D15" t="s" s="8">
        <v>68</v>
      </c>
      <c r="E15" t="n" s="8">
        <v>1.0</v>
      </c>
      <c r="F15" t="n" s="8">
        <v>632.0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5.3306444E7</v>
      </c>
      <c r="B16" t="s" s="8">
        <v>65</v>
      </c>
      <c r="C16" t="n" s="8">
        <f>IF(false,"120922387", "120922387")</f>
      </c>
      <c r="D16" t="s" s="8">
        <v>70</v>
      </c>
      <c r="E16" t="n" s="8">
        <v>1.0</v>
      </c>
      <c r="F16" s="8" t="n">
        <v>335.0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5.3418709E7</v>
      </c>
      <c r="B17" s="8" t="s">
        <v>72</v>
      </c>
      <c r="C17" s="8" t="n">
        <f>IF(false,"120921727", "120921727")</f>
      </c>
      <c r="D17" s="8" t="s">
        <v>73</v>
      </c>
      <c r="E17" s="8" t="n">
        <v>1.0</v>
      </c>
      <c r="F17" s="8" t="n">
        <v>205.0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5.3404158E7</v>
      </c>
      <c r="B18" t="s" s="8">
        <v>72</v>
      </c>
      <c r="C18" t="n" s="8">
        <f>IF(false,"120922768", "120922768")</f>
      </c>
      <c r="D18" t="s" s="8">
        <v>68</v>
      </c>
      <c r="E18" t="n" s="8">
        <v>2.0</v>
      </c>
      <c r="F18" t="n" s="8">
        <v>1240.0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5.3288762E7</v>
      </c>
      <c r="B19" s="8" t="s">
        <v>65</v>
      </c>
      <c r="C19" s="8" t="n">
        <f>IF(false,"005-1514", "005-1514")</f>
      </c>
      <c r="D19" s="8" t="s">
        <v>76</v>
      </c>
      <c r="E19" s="8" t="n">
        <v>1.0</v>
      </c>
      <c r="F19" s="8" t="n">
        <v>686.0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5.3020698E7</v>
      </c>
      <c r="B20" s="8" t="s">
        <v>78</v>
      </c>
      <c r="C20" s="8" t="n">
        <f>IF(false,"120922005", "120922005")</f>
      </c>
      <c r="D20" s="8" t="s">
        <v>79</v>
      </c>
      <c r="E20" s="8" t="n">
        <v>1.0</v>
      </c>
      <c r="F20" s="8" t="n">
        <v>1361.0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5.2996033E7</v>
      </c>
      <c r="B21" t="s" s="8">
        <v>78</v>
      </c>
      <c r="C21" t="n" s="8">
        <f>IF(false,"000-631", "000-631")</f>
      </c>
      <c r="D21" t="s" s="8">
        <v>81</v>
      </c>
      <c r="E21" t="n" s="8">
        <v>1.0</v>
      </c>
      <c r="F21" t="n" s="8">
        <v>1.0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5.2992917E7</v>
      </c>
      <c r="B22" t="s" s="8">
        <v>78</v>
      </c>
      <c r="C22" t="n" s="8">
        <f>IF(false,"120921712", "120921712")</f>
      </c>
      <c r="D22" t="s" s="8">
        <v>83</v>
      </c>
      <c r="E22" t="n" s="8">
        <v>1.0</v>
      </c>
      <c r="F22" s="8" t="n">
        <v>640.0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5.3185266E7</v>
      </c>
      <c r="B23" s="8" t="s">
        <v>51</v>
      </c>
      <c r="C23" s="8" t="n">
        <f>IF(false,"120922877", "120922877")</f>
      </c>
      <c r="D23" s="8" t="s">
        <v>85</v>
      </c>
      <c r="E23" s="8" t="n">
        <v>1.0</v>
      </c>
      <c r="F23" s="8" t="n">
        <v>580.0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5.3479491E7</v>
      </c>
      <c r="B24" t="s" s="8">
        <v>54</v>
      </c>
      <c r="C24" t="n" s="8">
        <f>IF(false,"120921937", "120921937")</f>
      </c>
      <c r="D24" t="s" s="8">
        <v>87</v>
      </c>
      <c r="E24" t="n" s="8">
        <v>1.0</v>
      </c>
      <c r="F24" t="n" s="8">
        <v>981.0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5.326609E7</v>
      </c>
      <c r="B25" t="s" s="8">
        <v>65</v>
      </c>
      <c r="C25" t="n" s="8">
        <f>IF(false,"120922351", "120922351")</f>
      </c>
      <c r="D25" t="s" s="8">
        <v>89</v>
      </c>
      <c r="E25" t="n" s="8">
        <v>3.0</v>
      </c>
      <c r="F25" t="n" s="8">
        <v>2367.0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5.3192641E7</v>
      </c>
      <c r="B26" t="s" s="8">
        <v>51</v>
      </c>
      <c r="C26" t="n" s="8">
        <f>IF(false,"005-1254", "005-1254")</f>
      </c>
      <c r="D26" t="s" s="8">
        <v>91</v>
      </c>
      <c r="E26" t="n" s="8">
        <v>1.0</v>
      </c>
      <c r="F26" t="n" s="8">
        <v>554.0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5.3504563E7</v>
      </c>
      <c r="B27" t="s" s="8">
        <v>54</v>
      </c>
      <c r="C27" t="n" s="8">
        <f>IF(false,"120922570", "120922570")</f>
      </c>
      <c r="D27" t="s" s="8">
        <v>93</v>
      </c>
      <c r="E27" t="n" s="8">
        <v>1.0</v>
      </c>
      <c r="F27" t="n" s="8">
        <v>619.0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5.3409791E7</v>
      </c>
      <c r="B28" t="s" s="8">
        <v>72</v>
      </c>
      <c r="C28" t="n" s="8">
        <f>IF(false,"120922387", "120922387")</f>
      </c>
      <c r="D28" t="s" s="8">
        <v>70</v>
      </c>
      <c r="E28" t="n" s="8">
        <v>1.0</v>
      </c>
      <c r="F28" t="n" s="8">
        <v>335.0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5.3513548E7</v>
      </c>
      <c r="B29" t="s" s="8">
        <v>54</v>
      </c>
      <c r="C29" t="n" s="8">
        <f>IF(false,"005-1273", "005-1273")</f>
      </c>
      <c r="D29" t="s" s="8">
        <v>96</v>
      </c>
      <c r="E29" t="n" s="8">
        <v>1.0</v>
      </c>
      <c r="F29" t="n" s="8">
        <v>676.0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5.3039052E7</v>
      </c>
      <c r="B30" t="s" s="8">
        <v>78</v>
      </c>
      <c r="C30" t="n" s="8">
        <f>IF(false,"005-1555", "005-1555")</f>
      </c>
      <c r="D30" t="s" s="8">
        <v>98</v>
      </c>
      <c r="E30" t="n" s="8">
        <v>1.0</v>
      </c>
      <c r="F30" t="n" s="8">
        <v>785.0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5.2685649E7</v>
      </c>
      <c r="B31" t="s" s="8">
        <v>100</v>
      </c>
      <c r="C31" t="n" s="8">
        <f>IF(false,"120921853", "120921853")</f>
      </c>
      <c r="D31" t="s" s="8">
        <v>101</v>
      </c>
      <c r="E31" t="n" s="8">
        <v>4.0</v>
      </c>
      <c r="F31" t="n" s="8">
        <v>3568.0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5.2873842E7</v>
      </c>
      <c r="B32" t="s" s="8">
        <v>103</v>
      </c>
      <c r="C32" t="n" s="8">
        <f>IF(false,"120922035", "120922035")</f>
      </c>
      <c r="D32" t="s" s="8">
        <v>104</v>
      </c>
      <c r="E32" t="n" s="8">
        <v>3.0</v>
      </c>
      <c r="F32" t="n" s="8">
        <v>2367.0</v>
      </c>
      <c r="G32" t="s" s="8">
        <v>53</v>
      </c>
      <c r="H32" t="s" s="8">
        <v>54</v>
      </c>
      <c r="I32" t="s" s="8">
        <v>105</v>
      </c>
    </row>
    <row r="33" ht="16.0" customHeight="true">
      <c r="A33" t="n" s="7">
        <v>5.3222458E7</v>
      </c>
      <c r="B33" t="s" s="8">
        <v>51</v>
      </c>
      <c r="C33" t="n" s="8">
        <f>IF(false,"005-1273", "005-1273")</f>
      </c>
      <c r="D33" t="s" s="8">
        <v>96</v>
      </c>
      <c r="E33" t="n" s="8">
        <v>1.0</v>
      </c>
      <c r="F33" t="n" s="8">
        <v>689.0</v>
      </c>
      <c r="G33" t="s" s="8">
        <v>53</v>
      </c>
      <c r="H33" t="s" s="8">
        <v>54</v>
      </c>
      <c r="I33" t="s" s="8">
        <v>106</v>
      </c>
    </row>
    <row r="34" ht="16.0" customHeight="true">
      <c r="A34" t="n" s="7">
        <v>5.3190282E7</v>
      </c>
      <c r="B34" t="s" s="8">
        <v>51</v>
      </c>
      <c r="C34" t="n" s="8">
        <f>IF(false,"01-003884", "01-003884")</f>
      </c>
      <c r="D34" t="s" s="8">
        <v>60</v>
      </c>
      <c r="E34" t="n" s="8">
        <v>1.0</v>
      </c>
      <c r="F34" t="n" s="8">
        <v>819.0</v>
      </c>
      <c r="G34" t="s" s="8">
        <v>53</v>
      </c>
      <c r="H34" t="s" s="8">
        <v>54</v>
      </c>
      <c r="I34" t="s" s="8">
        <v>107</v>
      </c>
    </row>
    <row r="35" ht="16.0" customHeight="true">
      <c r="A35" t="n" s="7">
        <v>5.3287442E7</v>
      </c>
      <c r="B35" t="s" s="8">
        <v>65</v>
      </c>
      <c r="C35" t="n" s="8">
        <f>IF(false,"120921898", "120921898")</f>
      </c>
      <c r="D35" t="s" s="8">
        <v>108</v>
      </c>
      <c r="E35" t="n" s="8">
        <v>2.0</v>
      </c>
      <c r="F35" t="n" s="8">
        <v>1958.0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5.3299799E7</v>
      </c>
      <c r="B36" t="s" s="8">
        <v>65</v>
      </c>
      <c r="C36" t="n" s="8">
        <f>IF(false,"120921995", "120921995")</f>
      </c>
      <c r="D36" t="s" s="8">
        <v>110</v>
      </c>
      <c r="E36" t="n" s="8">
        <v>1.0</v>
      </c>
      <c r="F36" t="n" s="8">
        <v>1158.0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5.2977769E7</v>
      </c>
      <c r="B37" t="s" s="8">
        <v>103</v>
      </c>
      <c r="C37" t="n" s="8">
        <f>IF(false,"120922194", "120922194")</f>
      </c>
      <c r="D37" t="s" s="8">
        <v>112</v>
      </c>
      <c r="E37" t="n" s="8">
        <v>1.0</v>
      </c>
      <c r="F37" t="n" s="8">
        <v>939.0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5.3418171E7</v>
      </c>
      <c r="B38" t="s" s="8">
        <v>72</v>
      </c>
      <c r="C38" t="n" s="8">
        <f>IF(false,"120922393", "120922393")</f>
      </c>
      <c r="D38" t="s" s="8">
        <v>114</v>
      </c>
      <c r="E38" t="n" s="8">
        <v>1.0</v>
      </c>
      <c r="F38" t="n" s="8">
        <v>292.0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5.3269096E7</v>
      </c>
      <c r="B39" t="s" s="8">
        <v>65</v>
      </c>
      <c r="C39" t="n" s="8">
        <f>IF(false,"120921942", "120921942")</f>
      </c>
      <c r="D39" t="s" s="8">
        <v>116</v>
      </c>
      <c r="E39" t="n" s="8">
        <v>1.0</v>
      </c>
      <c r="F39" t="n" s="8">
        <v>1428.0</v>
      </c>
      <c r="G39" t="s" s="8">
        <v>53</v>
      </c>
      <c r="H39" t="s" s="8">
        <v>54</v>
      </c>
      <c r="I39" t="s" s="8">
        <v>117</v>
      </c>
    </row>
    <row r="40" ht="16.0" customHeight="true">
      <c r="A40" t="n" s="7">
        <v>5.3277466E7</v>
      </c>
      <c r="B40" t="s" s="8">
        <v>65</v>
      </c>
      <c r="C40" t="n" s="8">
        <f>IF(false,"120921202", "120921202")</f>
      </c>
      <c r="D40" t="s" s="8">
        <v>66</v>
      </c>
      <c r="E40" t="n" s="8">
        <v>2.0</v>
      </c>
      <c r="F40" t="n" s="8">
        <v>3598.0</v>
      </c>
      <c r="G40" t="s" s="8">
        <v>53</v>
      </c>
      <c r="H40" t="s" s="8">
        <v>54</v>
      </c>
      <c r="I40" t="s" s="8">
        <v>118</v>
      </c>
    </row>
    <row r="41" ht="16.0" customHeight="true">
      <c r="A41" t="n" s="7">
        <v>5.3393056E7</v>
      </c>
      <c r="B41" t="s" s="8">
        <v>72</v>
      </c>
      <c r="C41" t="n" s="8">
        <f>IF(false,"2152400407", "2152400407")</f>
      </c>
      <c r="D41" t="s" s="8">
        <v>119</v>
      </c>
      <c r="E41" t="n" s="8">
        <v>1.0</v>
      </c>
      <c r="F41" t="n" s="8">
        <v>303.0</v>
      </c>
      <c r="G41" t="s" s="8">
        <v>53</v>
      </c>
      <c r="H41" t="s" s="8">
        <v>54</v>
      </c>
      <c r="I41" t="s" s="8">
        <v>120</v>
      </c>
    </row>
    <row r="42" ht="16.0" customHeight="true">
      <c r="A42" t="n" s="7">
        <v>5.3287827E7</v>
      </c>
      <c r="B42" t="s" s="8">
        <v>65</v>
      </c>
      <c r="C42" t="n" s="8">
        <f>IF(false,"120923136", "120923136")</f>
      </c>
      <c r="D42" t="s" s="8">
        <v>121</v>
      </c>
      <c r="E42" t="n" s="8">
        <v>1.0</v>
      </c>
      <c r="F42" t="n" s="8">
        <v>3159.0</v>
      </c>
      <c r="G42" t="s" s="8">
        <v>53</v>
      </c>
      <c r="H42" t="s" s="8">
        <v>54</v>
      </c>
      <c r="I42" t="s" s="8">
        <v>122</v>
      </c>
    </row>
    <row r="43" ht="16.0" customHeight="true">
      <c r="A43" t="n" s="7">
        <v>5.3099617E7</v>
      </c>
      <c r="B43" t="s" s="8">
        <v>78</v>
      </c>
      <c r="C43" t="n" s="8">
        <f>IF(false,"120922983", "120922983")</f>
      </c>
      <c r="D43" t="s" s="8">
        <v>123</v>
      </c>
      <c r="E43" t="n" s="8">
        <v>1.0</v>
      </c>
      <c r="F43" t="n" s="8">
        <v>2269.0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5.2014314E7</v>
      </c>
      <c r="B44" t="s" s="8">
        <v>125</v>
      </c>
      <c r="C44" t="n" s="8">
        <f>IF(false,"005-1254", "005-1254")</f>
      </c>
      <c r="D44" t="s" s="8">
        <v>91</v>
      </c>
      <c r="E44" t="n" s="8">
        <v>2.0</v>
      </c>
      <c r="F44" t="n" s="8">
        <v>1110.0</v>
      </c>
      <c r="G44" t="s" s="8">
        <v>53</v>
      </c>
      <c r="H44" t="s" s="8">
        <v>54</v>
      </c>
      <c r="I44" t="s" s="8">
        <v>126</v>
      </c>
    </row>
    <row r="45" ht="16.0" customHeight="true">
      <c r="A45" t="n" s="7">
        <v>5.332077E7</v>
      </c>
      <c r="B45" t="s" s="8">
        <v>65</v>
      </c>
      <c r="C45" t="n" s="8">
        <f>IF(false,"005-1254", "005-1254")</f>
      </c>
      <c r="D45" t="s" s="8">
        <v>91</v>
      </c>
      <c r="E45" t="n" s="8">
        <v>2.0</v>
      </c>
      <c r="F45" t="n" s="8">
        <v>1108.0</v>
      </c>
      <c r="G45" t="s" s="8">
        <v>53</v>
      </c>
      <c r="H45" t="s" s="8">
        <v>54</v>
      </c>
      <c r="I45" t="s" s="8">
        <v>127</v>
      </c>
    </row>
    <row r="46" ht="16.0" customHeight="true">
      <c r="A46" t="n" s="7">
        <v>5.2963087E7</v>
      </c>
      <c r="B46" t="s" s="8">
        <v>103</v>
      </c>
      <c r="C46" t="n" s="8">
        <f>IF(false,"120923133", "120923133")</f>
      </c>
      <c r="D46" t="s" s="8">
        <v>128</v>
      </c>
      <c r="E46" t="n" s="8">
        <v>1.0</v>
      </c>
      <c r="F46" t="n" s="8">
        <v>4829.0</v>
      </c>
      <c r="G46" t="s" s="8">
        <v>53</v>
      </c>
      <c r="H46" t="s" s="8">
        <v>54</v>
      </c>
      <c r="I46" t="s" s="8">
        <v>129</v>
      </c>
    </row>
    <row r="47" ht="16.0" customHeight="true">
      <c r="A47" t="n" s="7">
        <v>5.3314055E7</v>
      </c>
      <c r="B47" t="s" s="8">
        <v>65</v>
      </c>
      <c r="C47" t="n" s="8">
        <f>IF(false,"120921942", "120921942")</f>
      </c>
      <c r="D47" t="s" s="8">
        <v>116</v>
      </c>
      <c r="E47" t="n" s="8">
        <v>1.0</v>
      </c>
      <c r="F47" t="n" s="8">
        <v>1686.0</v>
      </c>
      <c r="G47" t="s" s="8">
        <v>53</v>
      </c>
      <c r="H47" t="s" s="8">
        <v>54</v>
      </c>
      <c r="I47" t="s" s="8">
        <v>130</v>
      </c>
    </row>
    <row r="48" ht="16.0" customHeight="true">
      <c r="A48" t="n" s="7">
        <v>5.3277366E7</v>
      </c>
      <c r="B48" t="s" s="8">
        <v>65</v>
      </c>
      <c r="C48" t="n" s="8">
        <f>IF(false,"005-1254", "005-1254")</f>
      </c>
      <c r="D48" t="s" s="8">
        <v>91</v>
      </c>
      <c r="E48" t="n" s="8">
        <v>1.0</v>
      </c>
      <c r="F48" t="n" s="8">
        <v>468.0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5.2918136E7</v>
      </c>
      <c r="B49" t="s" s="8">
        <v>103</v>
      </c>
      <c r="C49" t="n" s="8">
        <f>IF(false,"120921942", "120921942")</f>
      </c>
      <c r="D49" t="s" s="8">
        <v>116</v>
      </c>
      <c r="E49" t="n" s="8">
        <v>1.0</v>
      </c>
      <c r="F49" t="n" s="8">
        <v>1686.0</v>
      </c>
      <c r="G49" t="s" s="8">
        <v>53</v>
      </c>
      <c r="H49" t="s" s="8">
        <v>54</v>
      </c>
      <c r="I49" t="s" s="8">
        <v>132</v>
      </c>
    </row>
    <row r="50" ht="16.0" customHeight="true">
      <c r="A50" t="n" s="7">
        <v>5.3250483E7</v>
      </c>
      <c r="B50" t="s" s="8">
        <v>65</v>
      </c>
      <c r="C50" t="n" s="8">
        <f>IF(false,"01-004071", "01-004071")</f>
      </c>
      <c r="D50" t="s" s="8">
        <v>133</v>
      </c>
      <c r="E50" t="n" s="8">
        <v>1.0</v>
      </c>
      <c r="F50" t="n" s="8">
        <v>729.0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5.3288539E7</v>
      </c>
      <c r="B51" t="s" s="8">
        <v>65</v>
      </c>
      <c r="C51" t="n" s="8">
        <f>IF(false,"120923124", "120923124")</f>
      </c>
      <c r="D51" t="s" s="8">
        <v>135</v>
      </c>
      <c r="E51" t="n" s="8">
        <v>1.0</v>
      </c>
      <c r="F51" t="n" s="8">
        <v>5379.0</v>
      </c>
      <c r="G51" t="s" s="8">
        <v>53</v>
      </c>
      <c r="H51" t="s" s="8">
        <v>54</v>
      </c>
      <c r="I51" t="s" s="8">
        <v>136</v>
      </c>
    </row>
    <row r="52" ht="16.0" customHeight="true">
      <c r="A52" t="n" s="7">
        <v>5.2462888E7</v>
      </c>
      <c r="B52" t="s" s="8">
        <v>137</v>
      </c>
      <c r="C52" t="n" s="8">
        <f>IF(false,"120921202", "120921202")</f>
      </c>
      <c r="D52" t="s" s="8">
        <v>66</v>
      </c>
      <c r="E52" t="n" s="8">
        <v>1.0</v>
      </c>
      <c r="F52" t="n" s="8">
        <v>1799.0</v>
      </c>
      <c r="G52" t="s" s="8">
        <v>53</v>
      </c>
      <c r="H52" t="s" s="8">
        <v>54</v>
      </c>
      <c r="I52" t="s" s="8">
        <v>138</v>
      </c>
    </row>
    <row r="53" ht="16.0" customHeight="true">
      <c r="A53" t="n" s="7">
        <v>5.3112792E7</v>
      </c>
      <c r="B53" t="s" s="8">
        <v>78</v>
      </c>
      <c r="C53" t="n" s="8">
        <f>IF(false,"000-631", "000-631")</f>
      </c>
      <c r="D53" t="s" s="8">
        <v>81</v>
      </c>
      <c r="E53" t="n" s="8">
        <v>5.0</v>
      </c>
      <c r="F53" t="n" s="8">
        <v>2125.0</v>
      </c>
      <c r="G53" t="s" s="8">
        <v>53</v>
      </c>
      <c r="H53" t="s" s="8">
        <v>54</v>
      </c>
      <c r="I53" t="s" s="8">
        <v>139</v>
      </c>
    </row>
    <row r="54" ht="16.0" customHeight="true">
      <c r="A54" t="n" s="7">
        <v>5.2562689E7</v>
      </c>
      <c r="B54" t="s" s="8">
        <v>140</v>
      </c>
      <c r="C54" t="n" s="8">
        <f>IF(false,"005-1273", "005-1273")</f>
      </c>
      <c r="D54" t="s" s="8">
        <v>96</v>
      </c>
      <c r="E54" t="n" s="8">
        <v>1.0</v>
      </c>
      <c r="F54" t="n" s="8">
        <v>868.0</v>
      </c>
      <c r="G54" t="s" s="8">
        <v>53</v>
      </c>
      <c r="H54" t="s" s="8">
        <v>54</v>
      </c>
      <c r="I54" t="s" s="8">
        <v>141</v>
      </c>
    </row>
    <row r="55" ht="16.0" customHeight="true">
      <c r="A55" t="n" s="7">
        <v>5.3116208E7</v>
      </c>
      <c r="B55" t="s" s="8">
        <v>78</v>
      </c>
      <c r="C55" t="n" s="8">
        <f>IF(false,"000-631", "000-631")</f>
      </c>
      <c r="D55" t="s" s="8">
        <v>81</v>
      </c>
      <c r="E55" t="n" s="8">
        <v>7.0</v>
      </c>
      <c r="F55" t="n" s="8">
        <v>2919.0</v>
      </c>
      <c r="G55" t="s" s="8">
        <v>53</v>
      </c>
      <c r="H55" t="s" s="8">
        <v>54</v>
      </c>
      <c r="I55" t="s" s="8">
        <v>142</v>
      </c>
    </row>
    <row r="56" ht="16.0" customHeight="true">
      <c r="A56" t="n" s="7">
        <v>5.3006049E7</v>
      </c>
      <c r="B56" t="s" s="8">
        <v>78</v>
      </c>
      <c r="C56" t="n" s="8">
        <f>IF(false,"120923025", "120923025")</f>
      </c>
      <c r="D56" t="s" s="8">
        <v>143</v>
      </c>
      <c r="E56" t="n" s="8">
        <v>1.0</v>
      </c>
      <c r="F56" t="n" s="8">
        <v>787.0</v>
      </c>
      <c r="G56" t="s" s="8">
        <v>53</v>
      </c>
      <c r="H56" t="s" s="8">
        <v>50</v>
      </c>
      <c r="I56" t="s" s="8">
        <v>144</v>
      </c>
    </row>
    <row r="57" ht="16.0" customHeight="true">
      <c r="A57" t="n" s="7">
        <v>5.3467352E7</v>
      </c>
      <c r="B57" t="s" s="8">
        <v>54</v>
      </c>
      <c r="C57" t="n" s="8">
        <f>IF(false,"005-1379", "005-1379")</f>
      </c>
      <c r="D57" t="s" s="8">
        <v>145</v>
      </c>
      <c r="E57" t="n" s="8">
        <v>1.0</v>
      </c>
      <c r="F57" t="n" s="8">
        <v>935.0</v>
      </c>
      <c r="G57" t="s" s="8">
        <v>53</v>
      </c>
      <c r="H57" t="s" s="8">
        <v>50</v>
      </c>
      <c r="I57" t="s" s="8">
        <v>146</v>
      </c>
    </row>
    <row r="58" ht="16.0" customHeight="true">
      <c r="A58" t="n" s="7">
        <v>5.3479371E7</v>
      </c>
      <c r="B58" t="s" s="8">
        <v>54</v>
      </c>
      <c r="C58" t="n" s="8">
        <f>IF(false,"003-318", "003-318")</f>
      </c>
      <c r="D58" t="s" s="8">
        <v>147</v>
      </c>
      <c r="E58" t="n" s="8">
        <v>1.0</v>
      </c>
      <c r="F58" t="n" s="8">
        <v>1299.0</v>
      </c>
      <c r="G58" t="s" s="8">
        <v>53</v>
      </c>
      <c r="H58" t="s" s="8">
        <v>50</v>
      </c>
      <c r="I58" t="s" s="8">
        <v>148</v>
      </c>
    </row>
    <row r="59" ht="16.0" customHeight="true">
      <c r="A59" t="n" s="7">
        <v>5.3415478E7</v>
      </c>
      <c r="B59" t="s" s="8">
        <v>72</v>
      </c>
      <c r="C59" t="n" s="8">
        <f>IF(false,"000-631", "000-631")</f>
      </c>
      <c r="D59" t="s" s="8">
        <v>81</v>
      </c>
      <c r="E59" t="n" s="8">
        <v>2.0</v>
      </c>
      <c r="F59" t="n" s="8">
        <v>746.0</v>
      </c>
      <c r="G59" t="s" s="8">
        <v>53</v>
      </c>
      <c r="H59" t="s" s="8">
        <v>50</v>
      </c>
      <c r="I59" t="s" s="8">
        <v>149</v>
      </c>
    </row>
    <row r="60" ht="16.0" customHeight="true">
      <c r="A60" t="n" s="7">
        <v>5.3275461E7</v>
      </c>
      <c r="B60" t="s" s="8">
        <v>65</v>
      </c>
      <c r="C60" t="n" s="8">
        <f>IF(false,"120921995", "120921995")</f>
      </c>
      <c r="D60" t="s" s="8">
        <v>110</v>
      </c>
      <c r="E60" t="n" s="8">
        <v>2.0</v>
      </c>
      <c r="F60" t="n" s="8">
        <v>2084.0</v>
      </c>
      <c r="G60" t="s" s="8">
        <v>53</v>
      </c>
      <c r="H60" t="s" s="8">
        <v>50</v>
      </c>
      <c r="I60" t="s" s="8">
        <v>150</v>
      </c>
    </row>
    <row r="61" ht="16.0" customHeight="true">
      <c r="A61" t="n" s="7">
        <v>5.3363235E7</v>
      </c>
      <c r="B61" t="s" s="8">
        <v>72</v>
      </c>
      <c r="C61" t="n" s="8">
        <f>IF(false,"005-1114", "005-1114")</f>
      </c>
      <c r="D61" t="s" s="8">
        <v>151</v>
      </c>
      <c r="E61" t="n" s="8">
        <v>1.0</v>
      </c>
      <c r="F61" t="n" s="8">
        <v>1189.0</v>
      </c>
      <c r="G61" t="s" s="8">
        <v>53</v>
      </c>
      <c r="H61" t="s" s="8">
        <v>50</v>
      </c>
      <c r="I61" t="s" s="8">
        <v>152</v>
      </c>
    </row>
    <row r="62" ht="16.0" customHeight="true">
      <c r="A62" t="n" s="7">
        <v>5.3132569E7</v>
      </c>
      <c r="B62" t="s" s="8">
        <v>51</v>
      </c>
      <c r="C62" t="n" s="8">
        <f>IF(false,"120921202", "120921202")</f>
      </c>
      <c r="D62" t="s" s="8">
        <v>66</v>
      </c>
      <c r="E62" t="n" s="8">
        <v>2.0</v>
      </c>
      <c r="F62" t="n" s="8">
        <v>3598.0</v>
      </c>
      <c r="G62" t="s" s="8">
        <v>53</v>
      </c>
      <c r="H62" t="s" s="8">
        <v>50</v>
      </c>
      <c r="I62" t="s" s="8">
        <v>153</v>
      </c>
    </row>
    <row r="63" ht="16.0" customHeight="true">
      <c r="A63" t="n" s="7">
        <v>5.3306378E7</v>
      </c>
      <c r="B63" t="s" s="8">
        <v>65</v>
      </c>
      <c r="C63" t="n" s="8">
        <f>IF(false,"120922960", "120922960")</f>
      </c>
      <c r="D63" t="s" s="8">
        <v>154</v>
      </c>
      <c r="E63" t="n" s="8">
        <v>1.0</v>
      </c>
      <c r="F63" t="n" s="8">
        <v>338.0</v>
      </c>
      <c r="G63" t="s" s="8">
        <v>53</v>
      </c>
      <c r="H63" t="s" s="8">
        <v>50</v>
      </c>
      <c r="I63" t="s" s="8">
        <v>155</v>
      </c>
    </row>
    <row r="64" ht="16.0" customHeight="true">
      <c r="A64" t="n" s="7">
        <v>5.3530883E7</v>
      </c>
      <c r="B64" t="s" s="8">
        <v>54</v>
      </c>
      <c r="C64" t="n" s="8">
        <f>IF(false,"120921202", "120921202")</f>
      </c>
      <c r="D64" t="s" s="8">
        <v>66</v>
      </c>
      <c r="E64" t="n" s="8">
        <v>3.0</v>
      </c>
      <c r="F64" t="n" s="8">
        <v>3720.0</v>
      </c>
      <c r="G64" t="s" s="8">
        <v>53</v>
      </c>
      <c r="H64" t="s" s="8">
        <v>50</v>
      </c>
      <c r="I64" t="s" s="8">
        <v>156</v>
      </c>
    </row>
    <row r="65" ht="16.0" customHeight="true">
      <c r="A65" t="n" s="7">
        <v>5.346977E7</v>
      </c>
      <c r="B65" t="s" s="8">
        <v>54</v>
      </c>
      <c r="C65" t="n" s="8">
        <f>IF(false,"120921937", "120921937")</f>
      </c>
      <c r="D65" t="s" s="8">
        <v>87</v>
      </c>
      <c r="E65" t="n" s="8">
        <v>1.0</v>
      </c>
      <c r="F65" t="n" s="8">
        <v>981.0</v>
      </c>
      <c r="G65" t="s" s="8">
        <v>53</v>
      </c>
      <c r="H65" t="s" s="8">
        <v>50</v>
      </c>
      <c r="I65" t="s" s="8">
        <v>157</v>
      </c>
    </row>
    <row r="66" ht="16.0" customHeight="true">
      <c r="A66" t="n" s="7">
        <v>5.3413477E7</v>
      </c>
      <c r="B66" t="s" s="8">
        <v>72</v>
      </c>
      <c r="C66" t="n" s="8">
        <f>IF(false,"005-1373", "005-1373")</f>
      </c>
      <c r="D66" t="s" s="8">
        <v>158</v>
      </c>
      <c r="E66" t="n" s="8">
        <v>1.0</v>
      </c>
      <c r="F66" t="n" s="8">
        <v>537.0</v>
      </c>
      <c r="G66" t="s" s="8">
        <v>53</v>
      </c>
      <c r="H66" t="s" s="8">
        <v>50</v>
      </c>
      <c r="I66" t="s" s="8">
        <v>159</v>
      </c>
    </row>
    <row r="67" ht="16.0" customHeight="true">
      <c r="A67" t="n" s="7">
        <v>5.3326312E7</v>
      </c>
      <c r="B67" t="s" s="8">
        <v>65</v>
      </c>
      <c r="C67" t="n" s="8">
        <f>IF(false,"120923063", "120923063")</f>
      </c>
      <c r="D67" t="s" s="8">
        <v>160</v>
      </c>
      <c r="E67" t="n" s="8">
        <v>1.0</v>
      </c>
      <c r="F67" t="n" s="8">
        <v>382.0</v>
      </c>
      <c r="G67" t="s" s="8">
        <v>53</v>
      </c>
      <c r="H67" t="s" s="8">
        <v>50</v>
      </c>
      <c r="I67" t="s" s="8">
        <v>161</v>
      </c>
    </row>
    <row r="68" ht="16.0" customHeight="true">
      <c r="A68" t="n" s="7">
        <v>5.3289462E7</v>
      </c>
      <c r="B68" t="s" s="8">
        <v>65</v>
      </c>
      <c r="C68" t="n" s="8">
        <f>IF(false,"120921872", "120921872")</f>
      </c>
      <c r="D68" t="s" s="8">
        <v>162</v>
      </c>
      <c r="E68" t="n" s="8">
        <v>1.0</v>
      </c>
      <c r="F68" t="n" s="8">
        <v>313.0</v>
      </c>
      <c r="G68" t="s" s="8">
        <v>53</v>
      </c>
      <c r="H68" t="s" s="8">
        <v>50</v>
      </c>
      <c r="I68" t="s" s="8">
        <v>163</v>
      </c>
    </row>
    <row r="69" ht="16.0" customHeight="true">
      <c r="A69" t="n" s="7">
        <v>5.3268195E7</v>
      </c>
      <c r="B69" t="s" s="8">
        <v>65</v>
      </c>
      <c r="C69" t="n" s="8">
        <f>IF(false,"120921898", "120921898")</f>
      </c>
      <c r="D69" t="s" s="8">
        <v>108</v>
      </c>
      <c r="E69" t="n" s="8">
        <v>1.0</v>
      </c>
      <c r="F69" t="n" s="8">
        <v>942.0</v>
      </c>
      <c r="G69" t="s" s="8">
        <v>53</v>
      </c>
      <c r="H69" t="s" s="8">
        <v>50</v>
      </c>
      <c r="I69" t="s" s="8">
        <v>164</v>
      </c>
    </row>
    <row r="70" ht="16.0" customHeight="true">
      <c r="A70" t="n" s="7">
        <v>5.3327677E7</v>
      </c>
      <c r="B70" t="s" s="8">
        <v>65</v>
      </c>
      <c r="C70" t="n" s="8">
        <f>IF(false,"120921942", "120921942")</f>
      </c>
      <c r="D70" t="s" s="8">
        <v>116</v>
      </c>
      <c r="E70" t="n" s="8">
        <v>1.0</v>
      </c>
      <c r="F70" t="n" s="8">
        <v>1433.0</v>
      </c>
      <c r="G70" t="s" s="8">
        <v>53</v>
      </c>
      <c r="H70" t="s" s="8">
        <v>50</v>
      </c>
      <c r="I70" t="s" s="8">
        <v>165</v>
      </c>
    </row>
    <row r="71" ht="16.0" customHeight="true">
      <c r="A71" t="n" s="7">
        <v>5.3294712E7</v>
      </c>
      <c r="B71" t="s" s="8">
        <v>65</v>
      </c>
      <c r="C71" t="n" s="8">
        <f>IF(false,"005-1181", "005-1181")</f>
      </c>
      <c r="D71" t="s" s="8">
        <v>166</v>
      </c>
      <c r="E71" t="n" s="8">
        <v>1.0</v>
      </c>
      <c r="F71" t="n" s="8">
        <v>214.0</v>
      </c>
      <c r="G71" t="s" s="8">
        <v>53</v>
      </c>
      <c r="H71" t="s" s="8">
        <v>50</v>
      </c>
      <c r="I71" t="s" s="8">
        <v>167</v>
      </c>
    </row>
    <row r="72" ht="16.0" customHeight="true">
      <c r="A72" t="n" s="7">
        <v>5.3465933E7</v>
      </c>
      <c r="B72" t="s" s="8">
        <v>72</v>
      </c>
      <c r="C72" t="n" s="8">
        <f>IF(false,"005-1512", "005-1512")</f>
      </c>
      <c r="D72" t="s" s="8">
        <v>168</v>
      </c>
      <c r="E72" t="n" s="8">
        <v>1.0</v>
      </c>
      <c r="F72" t="n" s="8">
        <v>687.0</v>
      </c>
      <c r="G72" t="s" s="8">
        <v>53</v>
      </c>
      <c r="H72" t="s" s="8">
        <v>50</v>
      </c>
      <c r="I72" t="s" s="8">
        <v>169</v>
      </c>
    </row>
    <row r="73" ht="16.0" customHeight="true">
      <c r="A73" t="n" s="7">
        <v>5.3359771E7</v>
      </c>
      <c r="B73" t="s" s="8">
        <v>72</v>
      </c>
      <c r="C73" t="n" s="8">
        <f>IF(false,"120921202", "120921202")</f>
      </c>
      <c r="D73" t="s" s="8">
        <v>66</v>
      </c>
      <c r="E73" t="n" s="8">
        <v>1.0</v>
      </c>
      <c r="F73" t="n" s="8">
        <v>1799.0</v>
      </c>
      <c r="G73" t="s" s="8">
        <v>53</v>
      </c>
      <c r="H73" t="s" s="8">
        <v>50</v>
      </c>
      <c r="I73" t="s" s="8">
        <v>170</v>
      </c>
    </row>
    <row r="74" ht="16.0" customHeight="true">
      <c r="A74" t="n" s="7">
        <v>5.3359771E7</v>
      </c>
      <c r="B74" t="s" s="8">
        <v>72</v>
      </c>
      <c r="C74" t="n" s="8">
        <f>IF(false,"005-1254", "005-1254")</f>
      </c>
      <c r="D74" t="s" s="8">
        <v>91</v>
      </c>
      <c r="E74" t="n" s="8">
        <v>1.0</v>
      </c>
      <c r="F74" t="n" s="8">
        <v>554.0</v>
      </c>
      <c r="G74" t="s" s="8">
        <v>53</v>
      </c>
      <c r="H74" t="s" s="8">
        <v>50</v>
      </c>
      <c r="I74" t="s" s="8">
        <v>170</v>
      </c>
    </row>
    <row r="75" ht="16.0" customHeight="true">
      <c r="A75" t="n" s="7">
        <v>5.3330052E7</v>
      </c>
      <c r="B75" t="s" s="8">
        <v>65</v>
      </c>
      <c r="C75" t="n" s="8">
        <f>IF(false,"005-1114", "005-1114")</f>
      </c>
      <c r="D75" t="s" s="8">
        <v>151</v>
      </c>
      <c r="E75" t="n" s="8">
        <v>1.0</v>
      </c>
      <c r="F75" t="n" s="8">
        <v>1189.0</v>
      </c>
      <c r="G75" t="s" s="8">
        <v>53</v>
      </c>
      <c r="H75" t="s" s="8">
        <v>50</v>
      </c>
      <c r="I75" t="s" s="8">
        <v>171</v>
      </c>
    </row>
    <row r="76" ht="16.0" customHeight="true">
      <c r="A76" t="n" s="7">
        <v>5.3294027E7</v>
      </c>
      <c r="B76" t="s" s="8">
        <v>65</v>
      </c>
      <c r="C76" t="n" s="8">
        <f>IF(false,"120922758", "120922758")</f>
      </c>
      <c r="D76" t="s" s="8">
        <v>172</v>
      </c>
      <c r="E76" t="n" s="8">
        <v>1.0</v>
      </c>
      <c r="F76" t="n" s="8">
        <v>2259.0</v>
      </c>
      <c r="G76" t="s" s="8">
        <v>53</v>
      </c>
      <c r="H76" t="s" s="8">
        <v>50</v>
      </c>
      <c r="I76" t="s" s="8">
        <v>173</v>
      </c>
    </row>
    <row r="77" ht="16.0" customHeight="true">
      <c r="A77" t="n" s="7">
        <v>5.3440576E7</v>
      </c>
      <c r="B77" t="s" s="8">
        <v>72</v>
      </c>
      <c r="C77" t="n" s="8">
        <f>IF(false,"005-1255", "005-1255")</f>
      </c>
      <c r="D77" t="s" s="8">
        <v>174</v>
      </c>
      <c r="E77" t="n" s="8">
        <v>1.0</v>
      </c>
      <c r="F77" t="n" s="8">
        <v>444.0</v>
      </c>
      <c r="G77" t="s" s="8">
        <v>53</v>
      </c>
      <c r="H77" t="s" s="8">
        <v>50</v>
      </c>
      <c r="I77" t="s" s="8">
        <v>175</v>
      </c>
    </row>
    <row r="78" ht="16.0" customHeight="true">
      <c r="A78" t="n" s="7">
        <v>5.3524095E7</v>
      </c>
      <c r="B78" t="s" s="8">
        <v>54</v>
      </c>
      <c r="C78" t="n" s="8">
        <f>IF(false,"120922412", "120922412")</f>
      </c>
      <c r="D78" t="s" s="8">
        <v>176</v>
      </c>
      <c r="E78" t="n" s="8">
        <v>1.0</v>
      </c>
      <c r="F78" t="n" s="8">
        <v>1050.0</v>
      </c>
      <c r="G78" t="s" s="8">
        <v>53</v>
      </c>
      <c r="H78" t="s" s="8">
        <v>50</v>
      </c>
      <c r="I78" t="s" s="8">
        <v>177</v>
      </c>
    </row>
    <row r="79" ht="16.0" customHeight="true">
      <c r="A79" t="n" s="7">
        <v>5.3299469E7</v>
      </c>
      <c r="B79" t="s" s="8">
        <v>65</v>
      </c>
      <c r="C79" t="n" s="8">
        <f>IF(false,"005-1255", "005-1255")</f>
      </c>
      <c r="D79" t="s" s="8">
        <v>174</v>
      </c>
      <c r="E79" t="n" s="8">
        <v>1.0</v>
      </c>
      <c r="F79" t="n" s="8">
        <v>369.0</v>
      </c>
      <c r="G79" t="s" s="8">
        <v>53</v>
      </c>
      <c r="H79" t="s" s="8">
        <v>50</v>
      </c>
      <c r="I79" t="s" s="8">
        <v>178</v>
      </c>
    </row>
    <row r="80" ht="16.0" customHeight="true">
      <c r="A80" t="n" s="7">
        <v>5.3277913E7</v>
      </c>
      <c r="B80" t="s" s="8">
        <v>65</v>
      </c>
      <c r="C80" t="n" s="8">
        <f>IF(false,"1003343", "1003343")</f>
      </c>
      <c r="D80" t="s" s="8">
        <v>179</v>
      </c>
      <c r="E80" t="n" s="8">
        <v>1.0</v>
      </c>
      <c r="F80" t="n" s="8">
        <v>412.0</v>
      </c>
      <c r="G80" t="s" s="8">
        <v>53</v>
      </c>
      <c r="H80" t="s" s="8">
        <v>50</v>
      </c>
      <c r="I80" t="s" s="8">
        <v>180</v>
      </c>
    </row>
    <row r="81" ht="16.0" customHeight="true">
      <c r="A81" t="n" s="7">
        <v>5.3280708E7</v>
      </c>
      <c r="B81" t="s" s="8">
        <v>65</v>
      </c>
      <c r="C81" t="n" s="8">
        <f>IF(false,"120921898", "120921898")</f>
      </c>
      <c r="D81" t="s" s="8">
        <v>108</v>
      </c>
      <c r="E81" t="n" s="8">
        <v>1.0</v>
      </c>
      <c r="F81" t="n" s="8">
        <v>979.0</v>
      </c>
      <c r="G81" t="s" s="8">
        <v>53</v>
      </c>
      <c r="H81" t="s" s="8">
        <v>50</v>
      </c>
      <c r="I81" t="s" s="8">
        <v>181</v>
      </c>
    </row>
    <row r="82" ht="16.0" customHeight="true">
      <c r="A82" t="n" s="7">
        <v>5.3341053E7</v>
      </c>
      <c r="B82" t="s" s="8">
        <v>65</v>
      </c>
      <c r="C82" t="n" s="8">
        <f>IF(false,"000-631", "000-631")</f>
      </c>
      <c r="D82" t="s" s="8">
        <v>81</v>
      </c>
      <c r="E82" t="n" s="8">
        <v>5.0</v>
      </c>
      <c r="F82" t="n" s="8">
        <v>2395.0</v>
      </c>
      <c r="G82" t="s" s="8">
        <v>53</v>
      </c>
      <c r="H82" t="s" s="8">
        <v>50</v>
      </c>
      <c r="I82" t="s" s="8">
        <v>182</v>
      </c>
    </row>
    <row r="83" ht="16.0" customHeight="true">
      <c r="A83" t="n" s="7">
        <v>5.3573628E7</v>
      </c>
      <c r="B83" t="s" s="8">
        <v>54</v>
      </c>
      <c r="C83" t="n" s="8">
        <f>IF(false,"120922877", "120922877")</f>
      </c>
      <c r="D83" t="s" s="8">
        <v>85</v>
      </c>
      <c r="E83" t="n" s="8">
        <v>1.0</v>
      </c>
      <c r="F83" t="n" s="8">
        <v>580.0</v>
      </c>
      <c r="G83" t="s" s="8">
        <v>53</v>
      </c>
      <c r="H83" t="s" s="8">
        <v>50</v>
      </c>
      <c r="I83" t="s" s="8">
        <v>183</v>
      </c>
    </row>
    <row r="84" ht="16.0" customHeight="true">
      <c r="A84" t="n" s="7">
        <v>5.3586024E7</v>
      </c>
      <c r="B84" t="s" s="8">
        <v>54</v>
      </c>
      <c r="C84" t="n" s="8">
        <f>IF(false,"120922005", "120922005")</f>
      </c>
      <c r="D84" t="s" s="8">
        <v>79</v>
      </c>
      <c r="E84" t="n" s="8">
        <v>2.0</v>
      </c>
      <c r="F84" t="n" s="8">
        <v>2854.0</v>
      </c>
      <c r="G84" t="s" s="8">
        <v>53</v>
      </c>
      <c r="H84" t="s" s="8">
        <v>50</v>
      </c>
      <c r="I84" t="s" s="8">
        <v>184</v>
      </c>
    </row>
    <row r="85" ht="16.0" customHeight="true">
      <c r="A85" t="n" s="7">
        <v>5.3337834E7</v>
      </c>
      <c r="B85" t="s" s="8">
        <v>65</v>
      </c>
      <c r="C85" t="n" s="8">
        <f>IF(false,"000-631", "000-631")</f>
      </c>
      <c r="D85" t="s" s="8">
        <v>81</v>
      </c>
      <c r="E85" t="n" s="8">
        <v>1.0</v>
      </c>
      <c r="F85" t="n" s="8">
        <v>479.0</v>
      </c>
      <c r="G85" t="s" s="8">
        <v>53</v>
      </c>
      <c r="H85" t="s" s="8">
        <v>50</v>
      </c>
      <c r="I85" t="s" s="8">
        <v>185</v>
      </c>
    </row>
    <row r="86" ht="16.0" customHeight="true">
      <c r="A86" t="n" s="7">
        <v>5.3313958E7</v>
      </c>
      <c r="B86" t="s" s="8">
        <v>65</v>
      </c>
      <c r="C86" t="n" s="8">
        <f>IF(false,"005-1254", "005-1254")</f>
      </c>
      <c r="D86" t="s" s="8">
        <v>91</v>
      </c>
      <c r="E86" t="n" s="8">
        <v>2.0</v>
      </c>
      <c r="F86" t="n" s="8">
        <v>1108.0</v>
      </c>
      <c r="G86" t="s" s="8">
        <v>53</v>
      </c>
      <c r="H86" t="s" s="8">
        <v>50</v>
      </c>
      <c r="I86" t="s" s="8">
        <v>186</v>
      </c>
    </row>
    <row r="87" ht="16.0" customHeight="true">
      <c r="A87" t="n" s="7">
        <v>5.3561479E7</v>
      </c>
      <c r="B87" t="s" s="8">
        <v>54</v>
      </c>
      <c r="C87" t="n" s="8">
        <f>IF(false,"120921712", "120921712")</f>
      </c>
      <c r="D87" t="s" s="8">
        <v>83</v>
      </c>
      <c r="E87" t="n" s="8">
        <v>1.0</v>
      </c>
      <c r="F87" t="n" s="8">
        <v>640.0</v>
      </c>
      <c r="G87" t="s" s="8">
        <v>53</v>
      </c>
      <c r="H87" t="s" s="8">
        <v>50</v>
      </c>
      <c r="I87" t="s" s="8">
        <v>187</v>
      </c>
    </row>
    <row r="88" ht="16.0" customHeight="true">
      <c r="A88" t="n" s="7">
        <v>5.3538791E7</v>
      </c>
      <c r="B88" t="s" s="8">
        <v>54</v>
      </c>
      <c r="C88" t="n" s="8">
        <f>IF(false,"005-1254", "005-1254")</f>
      </c>
      <c r="D88" t="s" s="8">
        <v>91</v>
      </c>
      <c r="E88" t="n" s="8">
        <v>2.0</v>
      </c>
      <c r="F88" t="n" s="8">
        <v>1108.0</v>
      </c>
      <c r="G88" t="s" s="8">
        <v>53</v>
      </c>
      <c r="H88" t="s" s="8">
        <v>50</v>
      </c>
      <c r="I88" t="s" s="8">
        <v>188</v>
      </c>
    </row>
    <row r="89" ht="16.0" customHeight="true">
      <c r="A89" t="n" s="7">
        <v>5.3552994E7</v>
      </c>
      <c r="B89" t="s" s="8">
        <v>54</v>
      </c>
      <c r="C89" t="n" s="8">
        <f>IF(false,"120921202", "120921202")</f>
      </c>
      <c r="D89" t="s" s="8">
        <v>66</v>
      </c>
      <c r="E89" t="n" s="8">
        <v>2.0</v>
      </c>
      <c r="F89" t="n" s="8">
        <v>2893.0</v>
      </c>
      <c r="G89" t="s" s="8">
        <v>53</v>
      </c>
      <c r="H89" t="s" s="8">
        <v>50</v>
      </c>
      <c r="I89" t="s" s="8">
        <v>189</v>
      </c>
    </row>
    <row r="90" ht="16.0" customHeight="true">
      <c r="A90" t="n" s="7">
        <v>5.3534579E7</v>
      </c>
      <c r="B90" t="s" s="8">
        <v>54</v>
      </c>
      <c r="C90" t="n" s="8">
        <f>IF(false,"005-1273", "005-1273")</f>
      </c>
      <c r="D90" t="s" s="8">
        <v>96</v>
      </c>
      <c r="E90" t="n" s="8">
        <v>1.0</v>
      </c>
      <c r="F90" t="n" s="8">
        <v>655.0</v>
      </c>
      <c r="G90" t="s" s="8">
        <v>53</v>
      </c>
      <c r="H90" t="s" s="8">
        <v>50</v>
      </c>
      <c r="I90" t="s" s="8">
        <v>190</v>
      </c>
    </row>
    <row r="91" ht="16.0" customHeight="true">
      <c r="A91" t="n" s="7">
        <v>5.3541559E7</v>
      </c>
      <c r="B91" t="s" s="8">
        <v>54</v>
      </c>
      <c r="C91" t="n" s="8">
        <f>IF(false,"2152400409", "2152400409")</f>
      </c>
      <c r="D91" t="s" s="8">
        <v>191</v>
      </c>
      <c r="E91" t="n" s="8">
        <v>1.0</v>
      </c>
      <c r="F91" t="n" s="8">
        <v>315.0</v>
      </c>
      <c r="G91" t="s" s="8">
        <v>53</v>
      </c>
      <c r="H91" t="s" s="8">
        <v>50</v>
      </c>
      <c r="I91" t="s" s="8">
        <v>192</v>
      </c>
    </row>
    <row r="92" ht="16.0" customHeight="true">
      <c r="A92" t="n" s="7">
        <v>5.3485282E7</v>
      </c>
      <c r="B92" t="s" s="8">
        <v>54</v>
      </c>
      <c r="C92" t="n" s="8">
        <f>IF(false,"005-1380", "005-1380")</f>
      </c>
      <c r="D92" t="s" s="8">
        <v>193</v>
      </c>
      <c r="E92" t="n" s="8">
        <v>1.0</v>
      </c>
      <c r="F92" t="n" s="8">
        <v>603.0</v>
      </c>
      <c r="G92" t="s" s="8">
        <v>53</v>
      </c>
      <c r="H92" t="s" s="8">
        <v>50</v>
      </c>
      <c r="I92" t="s" s="8">
        <v>194</v>
      </c>
    </row>
    <row r="93" ht="16.0" customHeight="true">
      <c r="A93" t="n" s="7">
        <v>5.3439324E7</v>
      </c>
      <c r="B93" t="s" s="8">
        <v>72</v>
      </c>
      <c r="C93" t="n" s="8">
        <f>IF(false,"120921945", "120921945")</f>
      </c>
      <c r="D93" t="s" s="8">
        <v>195</v>
      </c>
      <c r="E93" t="n" s="8">
        <v>1.0</v>
      </c>
      <c r="F93" t="n" s="8">
        <v>621.0</v>
      </c>
      <c r="G93" t="s" s="8">
        <v>53</v>
      </c>
      <c r="H93" t="s" s="8">
        <v>50</v>
      </c>
      <c r="I93" t="s" s="8">
        <v>196</v>
      </c>
    </row>
    <row r="94" ht="16.0" customHeight="true">
      <c r="A94" t="n" s="7">
        <v>5.3544612E7</v>
      </c>
      <c r="B94" t="s" s="8">
        <v>54</v>
      </c>
      <c r="C94" t="n" s="8">
        <f>IF(false,"01-003884", "01-003884")</f>
      </c>
      <c r="D94" t="s" s="8">
        <v>60</v>
      </c>
      <c r="E94" t="n" s="8">
        <v>3.0</v>
      </c>
      <c r="F94" t="n" s="8">
        <v>1995.0</v>
      </c>
      <c r="G94" t="s" s="8">
        <v>53</v>
      </c>
      <c r="H94" t="s" s="8">
        <v>50</v>
      </c>
      <c r="I94" t="s" s="8">
        <v>197</v>
      </c>
    </row>
    <row r="95" ht="16.0" customHeight="true">
      <c r="A95" t="n" s="7">
        <v>5.3567261E7</v>
      </c>
      <c r="B95" t="s" s="8">
        <v>54</v>
      </c>
      <c r="C95" t="n" s="8">
        <f>IF(false,"01-003884", "01-003884")</f>
      </c>
      <c r="D95" t="s" s="8">
        <v>60</v>
      </c>
      <c r="E95" t="n" s="8">
        <v>1.0</v>
      </c>
      <c r="F95" t="n" s="8">
        <v>695.0</v>
      </c>
      <c r="G95" t="s" s="8">
        <v>53</v>
      </c>
      <c r="H95" t="s" s="8">
        <v>50</v>
      </c>
      <c r="I95" t="s" s="8">
        <v>198</v>
      </c>
    </row>
    <row r="96" ht="16.0" customHeight="true">
      <c r="A96" t="n" s="7">
        <v>5.3461633E7</v>
      </c>
      <c r="B96" t="s" s="8">
        <v>72</v>
      </c>
      <c r="C96" t="n" s="8">
        <f>IF(false,"005-1255", "005-1255")</f>
      </c>
      <c r="D96" t="s" s="8">
        <v>174</v>
      </c>
      <c r="E96" t="n" s="8">
        <v>1.0</v>
      </c>
      <c r="F96" t="n" s="8">
        <v>529.0</v>
      </c>
      <c r="G96" t="s" s="8">
        <v>53</v>
      </c>
      <c r="H96" t="s" s="8">
        <v>50</v>
      </c>
      <c r="I96" t="s" s="8">
        <v>199</v>
      </c>
    </row>
    <row r="97" ht="16.0" customHeight="true"/>
    <row r="98" ht="16.0" customHeight="true">
      <c r="A98" t="s" s="1">
        <v>37</v>
      </c>
      <c r="B98" s="1"/>
      <c r="C98" s="1"/>
      <c r="D98" s="1"/>
      <c r="E98" s="1"/>
      <c r="F98" t="n" s="8">
        <v>116930.0</v>
      </c>
      <c r="G98" s="2"/>
    </row>
    <row r="99" ht="16.0" customHeight="true"/>
    <row r="100" ht="16.0" customHeight="true">
      <c r="A100" t="s" s="1">
        <v>36</v>
      </c>
    </row>
    <row r="101" ht="34.0" customHeight="true">
      <c r="A101" t="s" s="9">
        <v>38</v>
      </c>
      <c r="B101" t="s" s="9">
        <v>0</v>
      </c>
      <c r="C101" t="s" s="9">
        <v>43</v>
      </c>
      <c r="D101" t="s" s="9">
        <v>1</v>
      </c>
      <c r="E101" t="s" s="9">
        <v>2</v>
      </c>
      <c r="F101" t="s" s="9">
        <v>39</v>
      </c>
      <c r="G101" t="s" s="9">
        <v>5</v>
      </c>
      <c r="H101" t="s" s="9">
        <v>3</v>
      </c>
      <c r="I101" t="s" s="9">
        <v>4</v>
      </c>
    </row>
    <row r="102" ht="16.0" customHeight="true">
      <c r="A102" t="n" s="8">
        <v>5.3337969E7</v>
      </c>
      <c r="B102" t="s" s="8">
        <v>65</v>
      </c>
      <c r="C102" t="n" s="8">
        <f>IF(false,"120922962", "120922962")</f>
      </c>
      <c r="D102" t="s" s="8">
        <v>200</v>
      </c>
      <c r="E102" t="n" s="8">
        <v>1.0</v>
      </c>
      <c r="F102" t="n" s="8">
        <v>-435.0</v>
      </c>
      <c r="G102" t="s" s="8">
        <v>201</v>
      </c>
      <c r="H102" t="s" s="8">
        <v>54</v>
      </c>
      <c r="I102" t="s" s="8">
        <v>202</v>
      </c>
    </row>
    <row r="103" ht="16.0" customHeight="true">
      <c r="A103" t="n" s="8">
        <v>5.2419443E7</v>
      </c>
      <c r="B103" t="s" s="8">
        <v>137</v>
      </c>
      <c r="C103" t="n" s="8">
        <f>IF(false,"120922948", "120922948")</f>
      </c>
      <c r="D103" t="s" s="8">
        <v>203</v>
      </c>
      <c r="E103" t="n" s="8">
        <v>2.0</v>
      </c>
      <c r="F103" t="n" s="8">
        <v>-3988.0</v>
      </c>
      <c r="G103" t="s" s="8">
        <v>201</v>
      </c>
      <c r="H103" t="s" s="8">
        <v>54</v>
      </c>
      <c r="I103" t="s" s="8">
        <v>204</v>
      </c>
    </row>
    <row r="104" ht="16.0" customHeight="true">
      <c r="A104" t="n" s="8">
        <v>5.2853274E7</v>
      </c>
      <c r="B104" t="s" s="8">
        <v>103</v>
      </c>
      <c r="C104" t="n" s="8">
        <f>IF(false,"005-1254", "005-1254")</f>
      </c>
      <c r="D104" t="s" s="8">
        <v>91</v>
      </c>
      <c r="E104" t="n" s="8">
        <v>1.0</v>
      </c>
      <c r="F104" t="n" s="8">
        <v>-555.0</v>
      </c>
      <c r="G104" t="s" s="8">
        <v>201</v>
      </c>
      <c r="H104" t="s" s="8">
        <v>54</v>
      </c>
      <c r="I104" t="s" s="8">
        <v>205</v>
      </c>
    </row>
    <row r="105" ht="16.0" customHeight="true">
      <c r="A105" t="n" s="8">
        <v>5.2725539E7</v>
      </c>
      <c r="B105" t="s" s="8">
        <v>100</v>
      </c>
      <c r="C105" t="n" s="8">
        <f>IF(false,"120922006", "120922006")</f>
      </c>
      <c r="D105" t="s" s="8">
        <v>206</v>
      </c>
      <c r="E105" t="n" s="8">
        <v>1.0</v>
      </c>
      <c r="F105" t="n" s="8">
        <v>-390.0</v>
      </c>
      <c r="G105" t="s" s="8">
        <v>201</v>
      </c>
      <c r="H105" t="s" s="8">
        <v>54</v>
      </c>
      <c r="I105" t="s" s="8">
        <v>207</v>
      </c>
    </row>
    <row r="106" ht="16.0" customHeight="true">
      <c r="A106" t="n" s="8">
        <v>5.2754703E7</v>
      </c>
      <c r="B106" t="s" s="8">
        <v>100</v>
      </c>
      <c r="C106" t="n" s="8">
        <f>IF(false,"120922476", "120922476")</f>
      </c>
      <c r="D106" t="s" s="8">
        <v>208</v>
      </c>
      <c r="E106" t="n" s="8">
        <v>1.0</v>
      </c>
      <c r="F106" t="n" s="8">
        <v>-424.0</v>
      </c>
      <c r="G106" t="s" s="8">
        <v>201</v>
      </c>
      <c r="H106" t="s" s="8">
        <v>54</v>
      </c>
      <c r="I106" t="s" s="8">
        <v>209</v>
      </c>
    </row>
    <row r="107" ht="16.0" customHeight="true"/>
    <row r="108" ht="16.0" customHeight="true">
      <c r="A108" t="s" s="1">
        <v>37</v>
      </c>
      <c r="F108" t="n" s="8">
        <v>-5792.0</v>
      </c>
      <c r="G108" s="2"/>
      <c r="H108" s="0"/>
      <c r="I108" s="0"/>
    </row>
    <row r="109" ht="16.0" customHeight="true">
      <c r="A109" s="1"/>
      <c r="B109" s="1"/>
      <c r="C109" s="1"/>
      <c r="D109" s="1"/>
      <c r="E109" s="1"/>
      <c r="F109" s="1"/>
      <c r="G109" s="1"/>
      <c r="H109" s="1"/>
      <c r="I109" s="1"/>
    </row>
    <row r="110" ht="16.0" customHeight="true">
      <c r="A110" t="s" s="1">
        <v>40</v>
      </c>
    </row>
    <row r="111" ht="34.0" customHeight="true">
      <c r="A111" t="s" s="9">
        <v>47</v>
      </c>
      <c r="B111" t="s" s="9">
        <v>48</v>
      </c>
      <c r="C111" s="9"/>
      <c r="D111" s="9"/>
      <c r="E111" s="9"/>
      <c r="F111" t="s" s="9">
        <v>39</v>
      </c>
      <c r="G111" t="s" s="9">
        <v>5</v>
      </c>
      <c r="H111" t="s" s="9">
        <v>3</v>
      </c>
      <c r="I111" t="s" s="9">
        <v>4</v>
      </c>
    </row>
    <row r="112" ht="16.0" customHeight="true"/>
    <row r="113" ht="16.0" customHeight="true">
      <c r="A113" t="s" s="1">
        <v>37</v>
      </c>
      <c r="F113" t="n" s="8">
        <v>0.0</v>
      </c>
      <c r="G113" s="2"/>
      <c r="H113" s="0"/>
      <c r="I113" s="0"/>
    </row>
    <row r="114" ht="16.0" customHeight="true">
      <c r="A114" s="1"/>
      <c r="B114" s="1"/>
      <c r="C114" s="1"/>
      <c r="D114" s="1"/>
      <c r="E114" s="1"/>
      <c r="F114" s="1"/>
      <c r="G114" s="1"/>
      <c r="H114" s="1"/>
      <c r="I11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