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<sst xmlns="http://schemas.openxmlformats.org/spreadsheetml/2006/main" count="952" uniqueCount="196">
  <si>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</si>
  <si>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</si>
  <si>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</si>
  <si>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</si>
  <si>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</si>
  <si>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</si>
  <si>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</si>
  <si>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</si>
  <si>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</si>
  <si>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</si>
  <si>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</si>
  <si>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</si>
  <si>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</si>
  <si>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</si>
  <si>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</si>
  <si>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</si>
  <si>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</si>
  <si>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</si>
  <si>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</si>
  <si>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</si>
  <si>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</si>
  <si>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</si>
  <si>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</si>
  <si>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</si>
  <si>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</si>
  <si>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</si>
  <si>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</si>
  <si>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</si>
  <si>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</si>
  <si>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</si>
  <si>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</si>
  <si>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</si>
  <si>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</si>
  <si>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</si>
  <si>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</si>
  <si>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</si>
  <si>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</si>
  <si>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</si>
  <si>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</si>
  <si>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</si>
  <si>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</si>
  <si>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</si>
  <si>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</si>
  <si>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</si>
  <si>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</si>
  <si>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</si>
  <si>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</si>
  <si>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</si>
  <si>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</si>
  <si>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</si>
  <si>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20.05.2021</t>
  </si>
  <si>
    <t>10.05.2021</t>
  </si>
  <si>
    <t>Joonies трусики Premium Soft L (9-14 кг) 44 шт.</t>
  </si>
  <si>
    <t>Платёж за скидку маркетплейса</t>
  </si>
  <si>
    <t>19.05.2021</t>
  </si>
  <si>
    <t>60a48f03c5311b76e8f138fb</t>
  </si>
  <si>
    <t>17.05.2021</t>
  </si>
  <si>
    <t>Palmbaby подгузники Ультратонкие M (6-11 кг) 60 шт.</t>
  </si>
  <si>
    <t>Платёж за скидку по бонусам СберСпасибо</t>
  </si>
  <si>
    <t>60a2a80cf98801c8d39e6a6b</t>
  </si>
  <si>
    <t>Merries подгузники L (9-14 кг) 64 шт.</t>
  </si>
  <si>
    <t>60a4a1738927ca994d4ff088</t>
  </si>
  <si>
    <t>Joonies трусики Premium Soft XL (12-17 кг) 38 шт.</t>
  </si>
  <si>
    <t>60a264af32da83930c1f0b4d</t>
  </si>
  <si>
    <t>Merries подгузники XL (12-20 кг) 44 шт.</t>
  </si>
  <si>
    <t>60a4a7a804e9431ddc246b15</t>
  </si>
  <si>
    <t>60a4a7d42af6cd3db937aa97</t>
  </si>
  <si>
    <t>Takeshi трусики бамбуковые Kid's L (9-14 кг) 44 шт.</t>
  </si>
  <si>
    <t>60a4a7d803c378dd4f8b2dc3</t>
  </si>
  <si>
    <t>15.05.2021</t>
  </si>
  <si>
    <t>Joonies трусики Comfort XL (12-17 кг) 38 шт.</t>
  </si>
  <si>
    <t>609f60f0b9f8ed834afaceef</t>
  </si>
  <si>
    <t>Merries подгузники L (9-14 кг) 54 шт.</t>
  </si>
  <si>
    <t>60a4ac3d8927ca14e44ff081</t>
  </si>
  <si>
    <t>06.05.2021</t>
  </si>
  <si>
    <t>Vivienne Sabo Тушь для ресниц Cabaret Premiere, 02 синий</t>
  </si>
  <si>
    <t>60a4c60d954f6b929e1ade36</t>
  </si>
  <si>
    <t>Jigott Whitening Activated Cream Отбеливающий крем для лица, 100 мл</t>
  </si>
  <si>
    <t>60a4c6364f5c6e5f7447092e</t>
  </si>
  <si>
    <t>18.05.2021</t>
  </si>
  <si>
    <t>Протеин Optimum Nutrition 100% Whey Gold Standard (819-943 г) клубника-банан</t>
  </si>
  <si>
    <t>60a3ec723620c258e0f8e85d</t>
  </si>
  <si>
    <t>PLAK Полироль для панели приборов PLAK глянцевая клубника 750 мл</t>
  </si>
  <si>
    <t>Платёж за скидку по баллам Яндекс.Плюса</t>
  </si>
  <si>
    <t>609ff108dbdc31b695325049</t>
  </si>
  <si>
    <t>05.05.2021</t>
  </si>
  <si>
    <t>YokoSun трусики XL (12-20 кг) 38 шт.</t>
  </si>
  <si>
    <t>60a4d08af78dba610648829b</t>
  </si>
  <si>
    <t>07.05.2021</t>
  </si>
  <si>
    <t>Manuoki трусики XXL (15+ кг) 36 шт.</t>
  </si>
  <si>
    <t>60a4dba3fbacea20b8de5f8e</t>
  </si>
  <si>
    <t>Missha BB крем Perfect Cover, SPF 42, 20 мл, оттенок: 21 light beige</t>
  </si>
  <si>
    <t>60a4f365954f6b0bc71ade30</t>
  </si>
  <si>
    <t>Farmstay пенка очищающая с муцином королевской улитки, 180 мл</t>
  </si>
  <si>
    <t>609fb4a8792ab156ac095e1b</t>
  </si>
  <si>
    <t>Goo.N трусики Ultra XL (12-20 кг) 50 шт.</t>
  </si>
  <si>
    <t>60a5096fdff13b61fdfc42ac</t>
  </si>
  <si>
    <t>Nagara поглотитель запаха Aqua Beads</t>
  </si>
  <si>
    <t>609fc35d4f5c6e0448b7da02</t>
  </si>
  <si>
    <t>Vivienne Sabo Тушь для ресниц Regard Coquette, 01 черная</t>
  </si>
  <si>
    <t>60a49be004e94341c838d96c</t>
  </si>
  <si>
    <t>Merries трусики XXL (15-28 кг) 32 шт.</t>
  </si>
  <si>
    <t>60a50e3e94d527c65d54407a</t>
  </si>
  <si>
    <t>Biore Очищающий мусс для умывания против акне, 150 мл</t>
  </si>
  <si>
    <t>60a50efd94d5272c8c54405d</t>
  </si>
  <si>
    <t>Biore увлажняющая сыворотка для умывания и снятия макияжа, 230 мл</t>
  </si>
  <si>
    <t>60a50f264f5c6e6c04470941</t>
  </si>
  <si>
    <t>Стиральный порошок FUNS Для чистоты вещей и сушки белья в помещении, картонная пачка, 0.9 кг</t>
  </si>
  <si>
    <t>60a50f282fe0982eab021840</t>
  </si>
  <si>
    <t>16.05.2021</t>
  </si>
  <si>
    <t>Стиральный порошок FUNS Clean с ферментом яичного белка, картонная пачка, 0.9 кг</t>
  </si>
  <si>
    <t>60a50f2820d51d642807e8ba</t>
  </si>
  <si>
    <t>60a50f2c9066f4390ed79101</t>
  </si>
  <si>
    <t>Гель для душа Biore Мягкая свежесть, 480 мл</t>
  </si>
  <si>
    <t>60a50f3f32da8383e5daf60b</t>
  </si>
  <si>
    <t>60a50f7d99d6ef0e8f8d8ba9</t>
  </si>
  <si>
    <t>Joydivision тампоны Freedom normal, 3 капли, 10 шт.</t>
  </si>
  <si>
    <t>60a50fda2fe098024002183d</t>
  </si>
  <si>
    <t>60a50fda32da831d04daf601</t>
  </si>
  <si>
    <t>Pigeon Бутылочка Перистальтик Плюс с широким горлом PP, 240 мл, с 3 месяцев, бесцветный</t>
  </si>
  <si>
    <t>60a216c703c3785187d16b10</t>
  </si>
  <si>
    <t>60a096445a39512f0bb52385</t>
  </si>
  <si>
    <t>609fd8df3b3176044e434b88</t>
  </si>
  <si>
    <t>Merries подгузники M (6-11 кг) 64 шт.</t>
  </si>
  <si>
    <t>60a00d7c7399011b1981805f</t>
  </si>
  <si>
    <t>60a513eb6a86431f62d1184c</t>
  </si>
  <si>
    <t>Гель для стирки Kao Attack Multi‐Action, 0.77 кг, дой-пак</t>
  </si>
  <si>
    <t>609fd8750fe99574c221da2f</t>
  </si>
  <si>
    <t>YokoSun трусики L (9-14 кг) 44 шт.</t>
  </si>
  <si>
    <t>60a529054f5c6e20ca470935</t>
  </si>
  <si>
    <t>Ёkitto трусики XL (12+ кг) 34 шт.</t>
  </si>
  <si>
    <t>60a53e19c3080f4fbbea7c18</t>
  </si>
  <si>
    <t>13.05.2021</t>
  </si>
  <si>
    <t>Esthetic House Formula Ampoule Collagen Сыворотка для лица, 80 мл</t>
  </si>
  <si>
    <t>60a55a13739901321d66d414</t>
  </si>
  <si>
    <t>Laurier прокладки F дневные супертонкие с крылышками 20,5 см, 3 капли, 24 шт.</t>
  </si>
  <si>
    <t>60a566a4c3080f14c0ea7c0a</t>
  </si>
  <si>
    <t>Жидкость для стирки Lion Top Sweet Harmony аромат цветов и апельсина, 850г</t>
  </si>
  <si>
    <t>60a570da0fe99530b7ebac17</t>
  </si>
  <si>
    <t>YokoSun трусики M (6-10 кг) 58 шт.</t>
  </si>
  <si>
    <t>60a57afe0fe99544a2ebac0f</t>
  </si>
  <si>
    <t>60a40c3b7153b35d27fe756c</t>
  </si>
  <si>
    <t>60a586c43620c21ede73d856</t>
  </si>
  <si>
    <t>60a4afc9b9f8ed188d2316ed</t>
  </si>
  <si>
    <t>COSRX Essence Advanced Snail 96 Mucin Power Эссенция для лица с фильтратом улитки, 100 мл</t>
  </si>
  <si>
    <t>60a04cbf3b31766d6b434b1a</t>
  </si>
  <si>
    <t>60a5200edff13b3c05ba9ef9</t>
  </si>
  <si>
    <t>Biore увлажняющая сыворотка для умывания и снятия макияжа, 210 мл</t>
  </si>
  <si>
    <t>60a53a2af4c0cb4586a17604</t>
  </si>
  <si>
    <t>Sandokkaebi Концентрированный кондиционер для белья Soft Aroma Свежесть океана, 1.3 л</t>
  </si>
  <si>
    <t>60a3f03f7153b31b3682cb8b</t>
  </si>
  <si>
    <t>Goo.N трусики Ultra L (9-14 кг) 56 шт.</t>
  </si>
  <si>
    <t>60a5aa9dc5311b39cdf138fe</t>
  </si>
  <si>
    <t>Missha BB крем Perfect Cover, SPF 42, 20 мл, оттенок: 23 natural beige</t>
  </si>
  <si>
    <t>60a5aaa67399010d5666d406</t>
  </si>
  <si>
    <t>Pigeon Бутылочка Перистальтик Плюс с широким горлом PP, 160 мл, с рождения, бесцветный</t>
  </si>
  <si>
    <t>60a5aaaa9066f42eb1d79109</t>
  </si>
  <si>
    <t>60a5ab56792ab105eb77b172</t>
  </si>
  <si>
    <t>Гель для душа Biore Персиковый соблазн, 480 мл</t>
  </si>
  <si>
    <t>60a54e8f32da83a64398bca0</t>
  </si>
  <si>
    <t>60a3f58e3b317660172013ea</t>
  </si>
  <si>
    <t>60a35dddf78dba0938271a12</t>
  </si>
  <si>
    <t>60a5b2cdc5311b25e5f138fd</t>
  </si>
  <si>
    <t>Гель для душа Biore Гладкость шелка, 480 мл</t>
  </si>
  <si>
    <t>60a5b3e1dbdc310299521e94</t>
  </si>
  <si>
    <t>Гель для душа Biore Экстра увлажняющий, 480 мл</t>
  </si>
  <si>
    <t>60a5b3e7fbacea222cde5f82</t>
  </si>
  <si>
    <t>60a2eb372af6cd7781b4c68a</t>
  </si>
  <si>
    <t>60a2df2cdff13b798d587749</t>
  </si>
  <si>
    <t>Гель для душа Biore Ангельская роза, 480 мл</t>
  </si>
  <si>
    <t>60a5b6d2954f6b22961ade2e</t>
  </si>
  <si>
    <t>60a5b80d04e943e4e9246b14</t>
  </si>
  <si>
    <t>60a5b87a8927cacc584ff082</t>
  </si>
  <si>
    <t>Joonies подгузники Premium Soft S (4-8 кг) 64 шт.</t>
  </si>
  <si>
    <t>60a5b98ec3080fdc18ea7c0c</t>
  </si>
  <si>
    <t>60a5bad8792ab1284077b16c</t>
  </si>
  <si>
    <t>60a5bb68b9f8eddf66c1e7b4</t>
  </si>
  <si>
    <t>60a5bba294d5270b90544067</t>
  </si>
  <si>
    <t>60a5bcadb9f8ed5ce8c1e7bb</t>
  </si>
  <si>
    <t>60a5be3803c378b6368b2dc4</t>
  </si>
  <si>
    <t>60a283520fe99504a5d100b9</t>
  </si>
  <si>
    <t>60a38dc8dff13b5dfd93d74b</t>
  </si>
  <si>
    <t>TheFaceShop пенка для умывания с лимоном Herb Day 365 Cleansing Foam Lemon, 170 мл</t>
  </si>
  <si>
    <t>60a224a23620c269b3cc560e</t>
  </si>
  <si>
    <t>Ёkitto трусики L (9-14 кг) 44 шт.</t>
  </si>
  <si>
    <t>60a5d5d76a86432d84d11846</t>
  </si>
  <si>
    <t>Jigott Snail Lifting Cream Подтягивающий крем для лица с экстрактом слизи улитки, 70 мл</t>
  </si>
  <si>
    <t>60a5daaafbacea5448de5f8a</t>
  </si>
  <si>
    <t>Vivienne Sabo Тушь для ресниц Adultere, 01 черная</t>
  </si>
  <si>
    <t>Возврат платежа за скидку по баллам Яндекс.Плюса</t>
  </si>
  <si>
    <t>60a4c7f294d5271ea7cc2211</t>
  </si>
  <si>
    <t>Vivienne Sabo Тушь для ресниц Provocation, 01 черная</t>
  </si>
  <si>
    <t>Возврат платежа за скидку маркетплейса</t>
  </si>
  <si>
    <t>60a4fff7bed21e3457030de9</t>
  </si>
  <si>
    <t>Возврат платежа за скидку по бонусам СберСпасибо</t>
  </si>
  <si>
    <t>60a527660fe99528cb915e58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</si>
</sst>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792114.0</v>
      </c>
    </row>
    <row r="4" spans="1:9" s="3" customFormat="1" x14ac:dyDescent="0.2" ht="16.0" customHeight="true">
      <c r="A4" s="3" t="s">
        <v>34</v>
      </c>
      <c r="B4" s="10" t="n">
        <v>12374.0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4.6248122E7</v>
      </c>
      <c r="B8" s="8" t="s">
        <v>51</v>
      </c>
      <c r="C8" s="8" t="n">
        <f>IF(false,"01-003884", "01-003884")</f>
      </c>
      <c r="D8" s="8" t="s">
        <v>52</v>
      </c>
      <c r="E8" s="8" t="n">
        <v>3.0</v>
      </c>
      <c r="F8" s="8" t="n">
        <v>582.0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4.7117502E7</v>
      </c>
      <c r="B9" t="s" s="8">
        <v>56</v>
      </c>
      <c r="C9" t="n" s="8">
        <f>IF(false,"005-1122", "005-1122")</f>
      </c>
      <c r="D9" t="s" s="8">
        <v>57</v>
      </c>
      <c r="E9" t="n" s="8">
        <v>1.0</v>
      </c>
      <c r="F9" t="n" s="8">
        <v>578.0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4.7073345E7</v>
      </c>
      <c r="B10" s="8" t="s">
        <v>56</v>
      </c>
      <c r="C10" s="8" t="n">
        <f>IF(false,"005-1250", "005-1250")</f>
      </c>
      <c r="D10" s="8" t="s">
        <v>60</v>
      </c>
      <c r="E10" s="8" t="n">
        <v>2.0</v>
      </c>
      <c r="F10" s="8" t="n">
        <v>200.0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4.7082785E7</v>
      </c>
      <c r="B11" t="s" s="8">
        <v>56</v>
      </c>
      <c r="C11" t="n" s="8">
        <f>IF(false,"120921853", "120921853")</f>
      </c>
      <c r="D11" t="s" s="8">
        <v>62</v>
      </c>
      <c r="E11" t="n" s="8">
        <v>1.0</v>
      </c>
      <c r="F11" t="n" s="8">
        <v>221.0</v>
      </c>
      <c r="G11" t="s" s="8">
        <v>58</v>
      </c>
      <c r="H11" t="s" s="8">
        <v>54</v>
      </c>
      <c r="I11" t="s" s="8">
        <v>63</v>
      </c>
    </row>
    <row r="12" spans="1:9" x14ac:dyDescent="0.2" ht="16.0" customHeight="true">
      <c r="A12" s="7" t="n">
        <v>4.7070338E7</v>
      </c>
      <c r="B12" t="s" s="8">
        <v>56</v>
      </c>
      <c r="C12" t="n" s="8">
        <f>IF(false,"003-318", "003-318")</f>
      </c>
      <c r="D12" t="s" s="8">
        <v>64</v>
      </c>
      <c r="E12" t="n" s="8">
        <v>1.0</v>
      </c>
      <c r="F12" t="n" s="8">
        <v>104.0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4.6234409E7</v>
      </c>
      <c r="B13" s="8" t="s">
        <v>51</v>
      </c>
      <c r="C13" s="8" t="n">
        <f>IF(false,"01-003884", "01-003884")</f>
      </c>
      <c r="D13" s="8" t="s">
        <v>52</v>
      </c>
      <c r="E13" s="8" t="n">
        <v>5.0</v>
      </c>
      <c r="F13" s="8" t="n">
        <v>970.0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4.7048986E7</v>
      </c>
      <c r="B14" s="8" t="s">
        <v>56</v>
      </c>
      <c r="C14" s="8" t="n">
        <f>IF(false,"120921743", "120921743")</f>
      </c>
      <c r="D14" s="8" t="s">
        <v>67</v>
      </c>
      <c r="E14" s="8" t="n">
        <v>1.0</v>
      </c>
      <c r="F14" s="8" t="n">
        <v>91.0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4.6805422E7</v>
      </c>
      <c r="B15" t="s" s="8">
        <v>69</v>
      </c>
      <c r="C15" t="n" s="8">
        <f>IF(false,"120922351", "120922351")</f>
      </c>
      <c r="D15" t="s" s="8">
        <v>70</v>
      </c>
      <c r="E15" t="n" s="8">
        <v>2.0</v>
      </c>
      <c r="F15" t="n" s="8">
        <v>1023.0</v>
      </c>
      <c r="G15" t="s" s="8">
        <v>58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4.7031741E7</v>
      </c>
      <c r="B16" t="s" s="8">
        <v>56</v>
      </c>
      <c r="C16" t="n" s="8">
        <f>IF(false,"003-315", "003-315")</f>
      </c>
      <c r="D16" t="s" s="8">
        <v>72</v>
      </c>
      <c r="E16" t="n" s="8">
        <v>2.0</v>
      </c>
      <c r="F16" s="8" t="n">
        <v>162.0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4.592259E7</v>
      </c>
      <c r="B17" s="8" t="s">
        <v>74</v>
      </c>
      <c r="C17" s="8" t="n">
        <f>IF(false,"120922389", "120922389")</f>
      </c>
      <c r="D17" s="8" t="s">
        <v>75</v>
      </c>
      <c r="E17" s="8" t="n">
        <v>1.0</v>
      </c>
      <c r="F17" s="8" t="n">
        <v>76.0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4.5884761E7</v>
      </c>
      <c r="B18" t="s" s="8">
        <v>74</v>
      </c>
      <c r="C18" t="n" s="8">
        <f>IF(false,"120921470", "120921470")</f>
      </c>
      <c r="D18" t="s" s="8">
        <v>77</v>
      </c>
      <c r="E18" t="n" s="8">
        <v>1.0</v>
      </c>
      <c r="F18" t="n" s="8">
        <v>64.0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4.7233163E7</v>
      </c>
      <c r="B19" s="8" t="s">
        <v>79</v>
      </c>
      <c r="C19" s="8" t="n">
        <f>IF(false,"120922875", "120922875")</f>
      </c>
      <c r="D19" s="8" t="s">
        <v>80</v>
      </c>
      <c r="E19" s="8" t="n">
        <v>1.0</v>
      </c>
      <c r="F19" s="8" t="n">
        <v>363.0</v>
      </c>
      <c r="G19" s="8" t="s">
        <v>58</v>
      </c>
      <c r="H19" s="8" t="s">
        <v>54</v>
      </c>
      <c r="I19" s="8" t="s">
        <v>81</v>
      </c>
    </row>
    <row r="20" spans="1:9" x14ac:dyDescent="0.2" ht="16.0" customHeight="true">
      <c r="A20" s="7" t="n">
        <v>4.6868304E7</v>
      </c>
      <c r="B20" s="8" t="s">
        <v>69</v>
      </c>
      <c r="C20" s="8" t="n">
        <f>IF(false,"120922837", "120922837")</f>
      </c>
      <c r="D20" s="8" t="s">
        <v>82</v>
      </c>
      <c r="E20" s="8" t="n">
        <v>1.0</v>
      </c>
      <c r="F20" s="8" t="n">
        <v>37.0</v>
      </c>
      <c r="G20" s="8" t="s">
        <v>83</v>
      </c>
      <c r="H20" s="8" t="s">
        <v>54</v>
      </c>
      <c r="I20" s="8" t="s">
        <v>84</v>
      </c>
    </row>
    <row r="21" ht="16.0" customHeight="true">
      <c r="A21" t="n" s="7">
        <v>4.5810727E7</v>
      </c>
      <c r="B21" t="s" s="8">
        <v>85</v>
      </c>
      <c r="C21" t="n" s="8">
        <f>IF(false,"005-1516", "005-1516")</f>
      </c>
      <c r="D21" t="s" s="8">
        <v>86</v>
      </c>
      <c r="E21" t="n" s="8">
        <v>1.0</v>
      </c>
      <c r="F21" t="n" s="8">
        <v>174.0</v>
      </c>
      <c r="G21" t="s" s="8">
        <v>53</v>
      </c>
      <c r="H21" t="s" s="8">
        <v>54</v>
      </c>
      <c r="I21" t="s" s="8">
        <v>87</v>
      </c>
    </row>
    <row r="22" spans="1:9" s="1" customFormat="1" x14ac:dyDescent="0.2" ht="16.0" customHeight="true">
      <c r="A22" s="7" t="n">
        <v>4.5945683E7</v>
      </c>
      <c r="B22" t="s" s="8">
        <v>88</v>
      </c>
      <c r="C22" t="n" s="8">
        <f>IF(false,"01-004117", "01-004117")</f>
      </c>
      <c r="D22" t="s" s="8">
        <v>89</v>
      </c>
      <c r="E22" t="n" s="8">
        <v>1.0</v>
      </c>
      <c r="F22" s="8" t="n">
        <v>198.0</v>
      </c>
      <c r="G22" s="8" t="s">
        <v>53</v>
      </c>
      <c r="H22" s="8" t="s">
        <v>54</v>
      </c>
      <c r="I22" s="8" t="s">
        <v>90</v>
      </c>
    </row>
    <row r="23" spans="1:9" x14ac:dyDescent="0.2" ht="16.0" customHeight="true">
      <c r="A23" s="7" t="n">
        <v>4.6334054E7</v>
      </c>
      <c r="B23" s="8" t="s">
        <v>51</v>
      </c>
      <c r="C23" s="8" t="n">
        <f>IF(false,"120921439", "120921439")</f>
      </c>
      <c r="D23" s="8" t="s">
        <v>91</v>
      </c>
      <c r="E23" s="8" t="n">
        <v>1.0</v>
      </c>
      <c r="F23" s="8" t="n">
        <v>122.0</v>
      </c>
      <c r="G23" s="8" t="s">
        <v>53</v>
      </c>
      <c r="H23" s="8" t="s">
        <v>54</v>
      </c>
      <c r="I23" s="8" t="s">
        <v>92</v>
      </c>
    </row>
    <row r="24" ht="16.0" customHeight="true">
      <c r="A24" t="n" s="7">
        <v>4.6842356E7</v>
      </c>
      <c r="B24" t="s" s="8">
        <v>69</v>
      </c>
      <c r="C24" t="n" s="8">
        <f>IF(false,"120922651", "120922651")</f>
      </c>
      <c r="D24" t="s" s="8">
        <v>93</v>
      </c>
      <c r="E24" t="n" s="8">
        <v>1.0</v>
      </c>
      <c r="F24" t="n" s="8">
        <v>181.0</v>
      </c>
      <c r="G24" t="s" s="8">
        <v>58</v>
      </c>
      <c r="H24" t="s" s="8">
        <v>54</v>
      </c>
      <c r="I24" t="s" s="8">
        <v>94</v>
      </c>
    </row>
    <row r="25" spans="1:9" s="1" customFormat="1" x14ac:dyDescent="0.2" ht="16.0" customHeight="true">
      <c r="A25" t="n" s="7">
        <v>4.7037314E7</v>
      </c>
      <c r="B25" t="s" s="8">
        <v>56</v>
      </c>
      <c r="C25" t="n" s="8">
        <f>IF(false,"120921791", "120921791")</f>
      </c>
      <c r="D25" t="s" s="8">
        <v>95</v>
      </c>
      <c r="E25" t="n" s="8">
        <v>1.0</v>
      </c>
      <c r="F25" t="n" s="8">
        <v>163.0</v>
      </c>
      <c r="G25" t="s" s="8">
        <v>53</v>
      </c>
      <c r="H25" t="s" s="8">
        <v>54</v>
      </c>
      <c r="I25" t="s" s="8">
        <v>96</v>
      </c>
    </row>
    <row r="26" ht="16.0" customHeight="true">
      <c r="A26" t="n" s="7">
        <v>4.6849144E7</v>
      </c>
      <c r="B26" t="s" s="8">
        <v>69</v>
      </c>
      <c r="C26" t="n" s="8">
        <f>IF(false,"120922641", "120922641")</f>
      </c>
      <c r="D26" t="s" s="8">
        <v>97</v>
      </c>
      <c r="E26" t="n" s="8">
        <v>2.0</v>
      </c>
      <c r="F26" t="n" s="8">
        <v>225.0</v>
      </c>
      <c r="G26" t="s" s="8">
        <v>58</v>
      </c>
      <c r="H26" t="s" s="8">
        <v>54</v>
      </c>
      <c r="I26" t="s" s="8">
        <v>98</v>
      </c>
    </row>
    <row r="27" ht="16.0" customHeight="true">
      <c r="A27" t="n" s="7">
        <v>4.7277027E7</v>
      </c>
      <c r="B27" t="s" s="8">
        <v>54</v>
      </c>
      <c r="C27" t="n" s="8">
        <f>IF(false,"120922388", "120922388")</f>
      </c>
      <c r="D27" t="s" s="8">
        <v>99</v>
      </c>
      <c r="E27" t="n" s="8">
        <v>1.0</v>
      </c>
      <c r="F27" t="n" s="8">
        <v>132.0</v>
      </c>
      <c r="G27" t="s" s="8">
        <v>58</v>
      </c>
      <c r="H27" t="s" s="8">
        <v>54</v>
      </c>
      <c r="I27" t="s" s="8">
        <v>100</v>
      </c>
    </row>
    <row r="28" ht="16.0" customHeight="true">
      <c r="A28" t="n" s="7">
        <v>4.706343E7</v>
      </c>
      <c r="B28" t="s" s="8">
        <v>56</v>
      </c>
      <c r="C28" t="n" s="8">
        <f>IF(false,"120921370", "120921370")</f>
      </c>
      <c r="D28" t="s" s="8">
        <v>101</v>
      </c>
      <c r="E28" t="n" s="8">
        <v>1.0</v>
      </c>
      <c r="F28" t="n" s="8">
        <v>200.0</v>
      </c>
      <c r="G28" t="s" s="8">
        <v>53</v>
      </c>
      <c r="H28" t="s" s="8">
        <v>54</v>
      </c>
      <c r="I28" t="s" s="8">
        <v>102</v>
      </c>
    </row>
    <row r="29" spans="1:9" s="1" customFormat="1" x14ac:dyDescent="0.2" ht="16.0" customHeight="true">
      <c r="A29" t="n" s="7">
        <v>4.6870295E7</v>
      </c>
      <c r="B29" t="s" s="8">
        <v>69</v>
      </c>
      <c r="C29" t="n" s="8">
        <f>IF(false,"005-1376", "005-1376")</f>
      </c>
      <c r="D29" t="s" s="8">
        <v>103</v>
      </c>
      <c r="E29" t="n" s="8">
        <v>1.0</v>
      </c>
      <c r="F29" t="n" s="8">
        <v>149.0</v>
      </c>
      <c r="G29" s="8" t="s">
        <v>53</v>
      </c>
      <c r="H29" t="s" s="8">
        <v>54</v>
      </c>
      <c r="I29" s="8" t="s">
        <v>104</v>
      </c>
    </row>
    <row r="30" ht="16.0" customHeight="true">
      <c r="A30" t="n" s="7">
        <v>4.685976E7</v>
      </c>
      <c r="B30" t="s" s="8">
        <v>69</v>
      </c>
      <c r="C30" t="n" s="8">
        <f>IF(false,"005-1378", "005-1378")</f>
      </c>
      <c r="D30" t="s" s="8">
        <v>105</v>
      </c>
      <c r="E30" t="n" s="8">
        <v>1.0</v>
      </c>
      <c r="F30" t="n" s="8">
        <v>304.0</v>
      </c>
      <c r="G30" t="s" s="8">
        <v>53</v>
      </c>
      <c r="H30" t="s" s="8">
        <v>54</v>
      </c>
      <c r="I30" t="s" s="8">
        <v>106</v>
      </c>
    </row>
    <row r="31" ht="16.0" customHeight="true">
      <c r="A31" t="n" s="7">
        <v>4.6840812E7</v>
      </c>
      <c r="B31" t="s" s="8">
        <v>69</v>
      </c>
      <c r="C31" t="n" s="8">
        <f>IF(false,"120922782", "120922782")</f>
      </c>
      <c r="D31" t="s" s="8">
        <v>107</v>
      </c>
      <c r="E31" t="n" s="8">
        <v>2.0</v>
      </c>
      <c r="F31" t="n" s="8">
        <v>142.0</v>
      </c>
      <c r="G31" t="s" s="8">
        <v>53</v>
      </c>
      <c r="H31" t="s" s="8">
        <v>54</v>
      </c>
      <c r="I31" t="s" s="8">
        <v>108</v>
      </c>
    </row>
    <row r="32" ht="16.0" customHeight="true">
      <c r="A32" t="n" s="7">
        <v>4.6936473E7</v>
      </c>
      <c r="B32" t="s" s="8">
        <v>109</v>
      </c>
      <c r="C32" t="n" s="8">
        <f>IF(false,"120922783", "120922783")</f>
      </c>
      <c r="D32" t="s" s="8">
        <v>110</v>
      </c>
      <c r="E32" t="n" s="8">
        <v>1.0</v>
      </c>
      <c r="F32" t="n" s="8">
        <v>63.0</v>
      </c>
      <c r="G32" t="s" s="8">
        <v>53</v>
      </c>
      <c r="H32" t="s" s="8">
        <v>54</v>
      </c>
      <c r="I32" t="s" s="8">
        <v>111</v>
      </c>
    </row>
    <row r="33" ht="16.0" customHeight="true">
      <c r="A33" t="n" s="7">
        <v>4.7008145E7</v>
      </c>
      <c r="B33" t="s" s="8">
        <v>109</v>
      </c>
      <c r="C33" t="n" s="8">
        <f>IF(false,"005-1378", "005-1378")</f>
      </c>
      <c r="D33" t="s" s="8">
        <v>105</v>
      </c>
      <c r="E33" t="n" s="8">
        <v>1.0</v>
      </c>
      <c r="F33" t="n" s="8">
        <v>402.0</v>
      </c>
      <c r="G33" t="s" s="8">
        <v>53</v>
      </c>
      <c r="H33" t="s" s="8">
        <v>54</v>
      </c>
      <c r="I33" t="s" s="8">
        <v>112</v>
      </c>
    </row>
    <row r="34" ht="16.0" customHeight="true">
      <c r="A34" t="n" s="7">
        <v>4.7008145E7</v>
      </c>
      <c r="B34" t="s" s="8">
        <v>109</v>
      </c>
      <c r="C34" t="n" s="8">
        <f>IF(false,"005-1376", "005-1376")</f>
      </c>
      <c r="D34" t="s" s="8">
        <v>103</v>
      </c>
      <c r="E34" t="n" s="8">
        <v>1.0</v>
      </c>
      <c r="F34" t="n" s="8">
        <v>102.0</v>
      </c>
      <c r="G34" t="s" s="8">
        <v>53</v>
      </c>
      <c r="H34" t="s" s="8">
        <v>54</v>
      </c>
      <c r="I34" t="s" s="8">
        <v>112</v>
      </c>
    </row>
    <row r="35" ht="16.0" customHeight="true">
      <c r="A35" t="n" s="7">
        <v>4.6858561E7</v>
      </c>
      <c r="B35" t="s" s="8">
        <v>69</v>
      </c>
      <c r="C35" t="n" s="8">
        <f>IF(false,"005-1373", "005-1373")</f>
      </c>
      <c r="D35" t="s" s="8">
        <v>113</v>
      </c>
      <c r="E35" t="n" s="8">
        <v>1.0</v>
      </c>
      <c r="F35" t="n" s="8">
        <v>120.0</v>
      </c>
      <c r="G35" t="s" s="8">
        <v>53</v>
      </c>
      <c r="H35" t="s" s="8">
        <v>54</v>
      </c>
      <c r="I35" t="s" s="8">
        <v>114</v>
      </c>
    </row>
    <row r="36" ht="16.0" customHeight="true">
      <c r="A36" t="n" s="7">
        <v>4.6968901E7</v>
      </c>
      <c r="B36" t="s" s="8">
        <v>109</v>
      </c>
      <c r="C36" t="n" s="8">
        <f>IF(false,"005-1378", "005-1378")</f>
      </c>
      <c r="D36" t="s" s="8">
        <v>105</v>
      </c>
      <c r="E36" t="n" s="8">
        <v>1.0</v>
      </c>
      <c r="F36" t="n" s="8">
        <v>304.0</v>
      </c>
      <c r="G36" t="s" s="8">
        <v>53</v>
      </c>
      <c r="H36" t="s" s="8">
        <v>54</v>
      </c>
      <c r="I36" t="s" s="8">
        <v>115</v>
      </c>
    </row>
    <row r="37" ht="16.0" customHeight="true">
      <c r="A37" t="n" s="7">
        <v>4.6978036E7</v>
      </c>
      <c r="B37" t="s" s="8">
        <v>109</v>
      </c>
      <c r="C37" t="n" s="8">
        <f>IF(false,"120921937", "120921937")</f>
      </c>
      <c r="D37" t="s" s="8">
        <v>116</v>
      </c>
      <c r="E37" t="n" s="8">
        <v>1.0</v>
      </c>
      <c r="F37" t="n" s="8">
        <v>140.0</v>
      </c>
      <c r="G37" t="s" s="8">
        <v>53</v>
      </c>
      <c r="H37" t="s" s="8">
        <v>54</v>
      </c>
      <c r="I37" t="s" s="8">
        <v>117</v>
      </c>
    </row>
    <row r="38" ht="16.0" customHeight="true">
      <c r="A38" t="n" s="7">
        <v>4.7014581E7</v>
      </c>
      <c r="B38" t="s" s="8">
        <v>56</v>
      </c>
      <c r="C38" t="n" s="8">
        <f>IF(false,"120922782", "120922782")</f>
      </c>
      <c r="D38" t="s" s="8">
        <v>107</v>
      </c>
      <c r="E38" t="n" s="8">
        <v>1.0</v>
      </c>
      <c r="F38" t="n" s="8">
        <v>71.0</v>
      </c>
      <c r="G38" t="s" s="8">
        <v>53</v>
      </c>
      <c r="H38" t="s" s="8">
        <v>54</v>
      </c>
      <c r="I38" t="s" s="8">
        <v>118</v>
      </c>
    </row>
    <row r="39" ht="16.0" customHeight="true">
      <c r="A39" t="n" s="7">
        <v>4.7037132E7</v>
      </c>
      <c r="B39" t="s" s="8">
        <v>56</v>
      </c>
      <c r="C39" t="n" s="8">
        <f>IF(false,"005-1254", "005-1254")</f>
      </c>
      <c r="D39" t="s" s="8">
        <v>119</v>
      </c>
      <c r="E39" t="n" s="8">
        <v>1.0</v>
      </c>
      <c r="F39" t="n" s="8">
        <v>300.0</v>
      </c>
      <c r="G39" t="s" s="8">
        <v>58</v>
      </c>
      <c r="H39" t="s" s="8">
        <v>54</v>
      </c>
      <c r="I39" t="s" s="8">
        <v>120</v>
      </c>
    </row>
    <row r="40" ht="16.0" customHeight="true">
      <c r="A40" t="n" s="7">
        <v>4.690562E7</v>
      </c>
      <c r="B40" t="s" s="8">
        <v>109</v>
      </c>
      <c r="C40" t="n" s="8">
        <f>IF(false,"005-1250", "005-1250")</f>
      </c>
      <c r="D40" t="s" s="8">
        <v>60</v>
      </c>
      <c r="E40" t="n" s="8">
        <v>1.0</v>
      </c>
      <c r="F40" t="n" s="8">
        <v>867.0</v>
      </c>
      <c r="G40" t="s" s="8">
        <v>58</v>
      </c>
      <c r="H40" t="s" s="8">
        <v>54</v>
      </c>
      <c r="I40" t="s" s="8">
        <v>121</v>
      </c>
    </row>
    <row r="41" ht="16.0" customHeight="true">
      <c r="A41" t="n" s="7">
        <v>4.6858561E7</v>
      </c>
      <c r="B41" t="s" s="8">
        <v>69</v>
      </c>
      <c r="C41" t="n" s="8">
        <f>IF(false,"005-1373", "005-1373")</f>
      </c>
      <c r="D41" t="s" s="8">
        <v>113</v>
      </c>
      <c r="E41" t="n" s="8">
        <v>1.0</v>
      </c>
      <c r="F41" t="n" s="8">
        <v>252.0</v>
      </c>
      <c r="G41" t="s" s="8">
        <v>83</v>
      </c>
      <c r="H41" t="s" s="8">
        <v>54</v>
      </c>
      <c r="I41" t="s" s="8">
        <v>122</v>
      </c>
    </row>
    <row r="42" ht="16.0" customHeight="true">
      <c r="A42" t="n" s="7">
        <v>4.688015E7</v>
      </c>
      <c r="B42" t="s" s="8">
        <v>69</v>
      </c>
      <c r="C42" t="n" s="8">
        <f>IF(false,"003-319", "003-319")</f>
      </c>
      <c r="D42" t="s" s="8">
        <v>123</v>
      </c>
      <c r="E42" t="n" s="8">
        <v>1.0</v>
      </c>
      <c r="F42" t="n" s="8">
        <v>476.0</v>
      </c>
      <c r="G42" t="s" s="8">
        <v>58</v>
      </c>
      <c r="H42" t="s" s="8">
        <v>54</v>
      </c>
      <c r="I42" t="s" s="8">
        <v>124</v>
      </c>
    </row>
    <row r="43" ht="16.0" customHeight="true">
      <c r="A43" t="n" s="7">
        <v>4.6986672E7</v>
      </c>
      <c r="B43" t="s" s="8">
        <v>109</v>
      </c>
      <c r="C43" t="n" s="8">
        <f>IF(false,"120922389", "120922389")</f>
      </c>
      <c r="D43" t="s" s="8">
        <v>75</v>
      </c>
      <c r="E43" t="n" s="8">
        <v>1.0</v>
      </c>
      <c r="F43" t="n" s="8">
        <v>99.0</v>
      </c>
      <c r="G43" t="s" s="8">
        <v>53</v>
      </c>
      <c r="H43" t="s" s="8">
        <v>54</v>
      </c>
      <c r="I43" t="s" s="8">
        <v>125</v>
      </c>
    </row>
    <row r="44" ht="16.0" customHeight="true">
      <c r="A44" t="n" s="7">
        <v>4.6858384E7</v>
      </c>
      <c r="B44" t="s" s="8">
        <v>69</v>
      </c>
      <c r="C44" t="n" s="8">
        <f>IF(false,"01-003810", "01-003810")</f>
      </c>
      <c r="D44" t="s" s="8">
        <v>126</v>
      </c>
      <c r="E44" t="n" s="8">
        <v>2.0</v>
      </c>
      <c r="F44" t="n" s="8">
        <v>175.0</v>
      </c>
      <c r="G44" t="s" s="8">
        <v>83</v>
      </c>
      <c r="H44" t="s" s="8">
        <v>54</v>
      </c>
      <c r="I44" t="s" s="8">
        <v>127</v>
      </c>
    </row>
    <row r="45" ht="16.0" customHeight="true">
      <c r="A45" t="n" s="7">
        <v>4.6286174E7</v>
      </c>
      <c r="B45" t="s" s="8">
        <v>51</v>
      </c>
      <c r="C45" t="n" s="8">
        <f>IF(false,"005-1515", "005-1515")</f>
      </c>
      <c r="D45" t="s" s="8">
        <v>128</v>
      </c>
      <c r="E45" t="n" s="8">
        <v>1.0</v>
      </c>
      <c r="F45" t="n" s="8">
        <v>200.0</v>
      </c>
      <c r="G45" t="s" s="8">
        <v>53</v>
      </c>
      <c r="H45" t="s" s="8">
        <v>54</v>
      </c>
      <c r="I45" t="s" s="8">
        <v>129</v>
      </c>
    </row>
    <row r="46" ht="16.0" customHeight="true">
      <c r="A46" t="n" s="7">
        <v>4.6299726E7</v>
      </c>
      <c r="B46" t="s" s="8">
        <v>51</v>
      </c>
      <c r="C46" t="n" s="8">
        <f>IF(false,"120921545", "120921545")</f>
      </c>
      <c r="D46" t="s" s="8">
        <v>130</v>
      </c>
      <c r="E46" t="n" s="8">
        <v>3.0</v>
      </c>
      <c r="F46" t="n" s="8">
        <v>432.0</v>
      </c>
      <c r="G46" t="s" s="8">
        <v>53</v>
      </c>
      <c r="H46" t="s" s="8">
        <v>54</v>
      </c>
      <c r="I46" t="s" s="8">
        <v>131</v>
      </c>
    </row>
    <row r="47" ht="16.0" customHeight="true">
      <c r="A47" t="n" s="7">
        <v>4.6587665E7</v>
      </c>
      <c r="B47" t="s" s="8">
        <v>132</v>
      </c>
      <c r="C47" t="n" s="8">
        <f>IF(false,"005-1558", "005-1558")</f>
      </c>
      <c r="D47" t="s" s="8">
        <v>133</v>
      </c>
      <c r="E47" t="n" s="8">
        <v>1.0</v>
      </c>
      <c r="F47" t="n" s="8">
        <v>50.0</v>
      </c>
      <c r="G47" t="s" s="8">
        <v>53</v>
      </c>
      <c r="H47" t="s" s="8">
        <v>54</v>
      </c>
      <c r="I47" t="s" s="8">
        <v>134</v>
      </c>
    </row>
    <row r="48" ht="16.0" customHeight="true">
      <c r="A48" t="n" s="7">
        <v>4.7057593E7</v>
      </c>
      <c r="B48" t="s" s="8">
        <v>56</v>
      </c>
      <c r="C48" t="n" s="8">
        <f>IF(false,"01-004186", "01-004186")</f>
      </c>
      <c r="D48" t="s" s="8">
        <v>135</v>
      </c>
      <c r="E48" t="n" s="8">
        <v>1.0</v>
      </c>
      <c r="F48" t="n" s="8">
        <v>83.0</v>
      </c>
      <c r="G48" t="s" s="8">
        <v>53</v>
      </c>
      <c r="H48" t="s" s="8">
        <v>54</v>
      </c>
      <c r="I48" t="s" s="8">
        <v>136</v>
      </c>
    </row>
    <row r="49" ht="16.0" customHeight="true">
      <c r="A49" t="n" s="7">
        <v>4.6830691E7</v>
      </c>
      <c r="B49" t="s" s="8">
        <v>69</v>
      </c>
      <c r="C49" t="n" s="8">
        <f>IF(false,"120923043", "120923043")</f>
      </c>
      <c r="D49" t="s" s="8">
        <v>137</v>
      </c>
      <c r="E49" t="n" s="8">
        <v>1.0</v>
      </c>
      <c r="F49" t="n" s="8">
        <v>93.0</v>
      </c>
      <c r="G49" t="s" s="8">
        <v>53</v>
      </c>
      <c r="H49" t="s" s="8">
        <v>54</v>
      </c>
      <c r="I49" t="s" s="8">
        <v>138</v>
      </c>
    </row>
    <row r="50" ht="16.0" customHeight="true">
      <c r="A50" t="n" s="7">
        <v>4.7031692E7</v>
      </c>
      <c r="B50" t="s" s="8">
        <v>56</v>
      </c>
      <c r="C50" t="n" s="8">
        <f>IF(false,"005-1514", "005-1514")</f>
      </c>
      <c r="D50" t="s" s="8">
        <v>139</v>
      </c>
      <c r="E50" t="n" s="8">
        <v>1.0</v>
      </c>
      <c r="F50" t="n" s="8">
        <v>175.0</v>
      </c>
      <c r="G50" t="s" s="8">
        <v>53</v>
      </c>
      <c r="H50" t="s" s="8">
        <v>54</v>
      </c>
      <c r="I50" t="s" s="8">
        <v>140</v>
      </c>
    </row>
    <row r="51" ht="16.0" customHeight="true">
      <c r="A51" t="n" s="7">
        <v>4.7249845E7</v>
      </c>
      <c r="B51" t="s" s="8">
        <v>79</v>
      </c>
      <c r="C51" t="n" s="8">
        <f>IF(false,"01-003810", "01-003810")</f>
      </c>
      <c r="D51" t="s" s="8">
        <v>126</v>
      </c>
      <c r="E51" t="n" s="8">
        <v>1.0</v>
      </c>
      <c r="F51" t="n" s="8">
        <v>19.0</v>
      </c>
      <c r="G51" t="s" s="8">
        <v>83</v>
      </c>
      <c r="H51" t="s" s="8">
        <v>50</v>
      </c>
      <c r="I51" t="s" s="8">
        <v>141</v>
      </c>
    </row>
    <row r="52" ht="16.0" customHeight="true">
      <c r="A52" t="n" s="7">
        <v>4.7038042E7</v>
      </c>
      <c r="B52" t="s" s="8">
        <v>56</v>
      </c>
      <c r="C52" t="n" s="8">
        <f>IF(false,"003-319", "003-319")</f>
      </c>
      <c r="D52" t="s" s="8">
        <v>123</v>
      </c>
      <c r="E52" t="n" s="8">
        <v>1.0</v>
      </c>
      <c r="F52" t="n" s="8">
        <v>84.0</v>
      </c>
      <c r="G52" t="s" s="8">
        <v>53</v>
      </c>
      <c r="H52" t="s" s="8">
        <v>50</v>
      </c>
      <c r="I52" t="s" s="8">
        <v>142</v>
      </c>
    </row>
    <row r="53" ht="16.0" customHeight="true">
      <c r="A53" t="n" s="7">
        <v>4.7283944E7</v>
      </c>
      <c r="B53" t="s" s="8">
        <v>54</v>
      </c>
      <c r="C53" t="n" s="8">
        <f>IF(false,"120921439", "120921439")</f>
      </c>
      <c r="D53" t="s" s="8">
        <v>91</v>
      </c>
      <c r="E53" t="n" s="8">
        <v>1.0</v>
      </c>
      <c r="F53" t="n" s="8">
        <v>195.0</v>
      </c>
      <c r="G53" t="s" s="8">
        <v>58</v>
      </c>
      <c r="H53" t="s" s="8">
        <v>50</v>
      </c>
      <c r="I53" t="s" s="8">
        <v>143</v>
      </c>
    </row>
    <row r="54" ht="16.0" customHeight="true">
      <c r="A54" t="n" s="7">
        <v>4.6901455E7</v>
      </c>
      <c r="B54" t="s" s="8">
        <v>109</v>
      </c>
      <c r="C54" t="n" s="8">
        <f>IF(false,"120922675", "120922675")</f>
      </c>
      <c r="D54" t="s" s="8">
        <v>144</v>
      </c>
      <c r="E54" t="n" s="8">
        <v>1.0</v>
      </c>
      <c r="F54" t="n" s="8">
        <v>45.0</v>
      </c>
      <c r="G54" t="s" s="8">
        <v>58</v>
      </c>
      <c r="H54" t="s" s="8">
        <v>50</v>
      </c>
      <c r="I54" t="s" s="8">
        <v>145</v>
      </c>
    </row>
    <row r="55" ht="16.0" customHeight="true">
      <c r="A55" t="n" s="7">
        <v>4.7344509E7</v>
      </c>
      <c r="B55" t="s" s="8">
        <v>54</v>
      </c>
      <c r="C55" t="n" s="8">
        <f>IF(false,"120921439", "120921439")</f>
      </c>
      <c r="D55" t="s" s="8">
        <v>91</v>
      </c>
      <c r="E55" t="n" s="8">
        <v>1.0</v>
      </c>
      <c r="F55" t="n" s="8">
        <v>70.0</v>
      </c>
      <c r="G55" t="s" s="8">
        <v>83</v>
      </c>
      <c r="H55" t="s" s="8">
        <v>50</v>
      </c>
      <c r="I55" t="s" s="8">
        <v>146</v>
      </c>
    </row>
    <row r="56" ht="16.0" customHeight="true">
      <c r="A56" t="n" s="7">
        <v>4.7355799E7</v>
      </c>
      <c r="B56" t="s" s="8">
        <v>54</v>
      </c>
      <c r="C56" t="n" s="8">
        <f>IF(false,"120921818", "120921818")</f>
      </c>
      <c r="D56" t="s" s="8">
        <v>147</v>
      </c>
      <c r="E56" t="n" s="8">
        <v>1.0</v>
      </c>
      <c r="F56" t="n" s="8">
        <v>37.0</v>
      </c>
      <c r="G56" t="s" s="8">
        <v>58</v>
      </c>
      <c r="H56" t="s" s="8">
        <v>50</v>
      </c>
      <c r="I56" t="s" s="8">
        <v>148</v>
      </c>
    </row>
    <row r="57" ht="16.0" customHeight="true">
      <c r="A57" t="n" s="7">
        <v>4.723507E7</v>
      </c>
      <c r="B57" t="s" s="8">
        <v>79</v>
      </c>
      <c r="C57" t="n" s="8">
        <f>IF(false,"005-1174", "005-1174")</f>
      </c>
      <c r="D57" t="s" s="8">
        <v>149</v>
      </c>
      <c r="E57" t="n" s="8">
        <v>1.0</v>
      </c>
      <c r="F57" t="n" s="8">
        <v>157.0</v>
      </c>
      <c r="G57" t="s" s="8">
        <v>58</v>
      </c>
      <c r="H57" t="s" s="8">
        <v>50</v>
      </c>
      <c r="I57" t="s" s="8">
        <v>150</v>
      </c>
    </row>
    <row r="58" ht="16.0" customHeight="true">
      <c r="A58" t="n" s="7">
        <v>4.714556E7</v>
      </c>
      <c r="B58" t="s" s="8">
        <v>79</v>
      </c>
      <c r="C58" t="n" s="8">
        <f>IF(false,"120921718", "120921718")</f>
      </c>
      <c r="D58" t="s" s="8">
        <v>151</v>
      </c>
      <c r="E58" t="n" s="8">
        <v>1.0</v>
      </c>
      <c r="F58" t="n" s="8">
        <v>200.0</v>
      </c>
      <c r="G58" t="s" s="8">
        <v>53</v>
      </c>
      <c r="H58" t="s" s="8">
        <v>50</v>
      </c>
      <c r="I58" t="s" s="8">
        <v>152</v>
      </c>
    </row>
    <row r="59" ht="16.0" customHeight="true">
      <c r="A59" t="n" s="7">
        <v>4.7138165E7</v>
      </c>
      <c r="B59" t="s" s="8">
        <v>56</v>
      </c>
      <c r="C59" t="n" s="8">
        <f>IF(false,"120921947", "120921947")</f>
      </c>
      <c r="D59" t="s" s="8">
        <v>153</v>
      </c>
      <c r="E59" t="n" s="8">
        <v>1.0</v>
      </c>
      <c r="F59" t="n" s="8">
        <v>74.0</v>
      </c>
      <c r="G59" t="s" s="8">
        <v>53</v>
      </c>
      <c r="H59" t="s" s="8">
        <v>50</v>
      </c>
      <c r="I59" t="s" s="8">
        <v>154</v>
      </c>
    </row>
    <row r="60" ht="16.0" customHeight="true">
      <c r="A60" t="n" s="7">
        <v>4.7095122E7</v>
      </c>
      <c r="B60" t="s" s="8">
        <v>56</v>
      </c>
      <c r="C60" t="n" s="8">
        <f>IF(false,"005-1255", "005-1255")</f>
      </c>
      <c r="D60" t="s" s="8">
        <v>155</v>
      </c>
      <c r="E60" t="n" s="8">
        <v>1.0</v>
      </c>
      <c r="F60" t="n" s="8">
        <v>83.0</v>
      </c>
      <c r="G60" t="s" s="8">
        <v>53</v>
      </c>
      <c r="H60" t="s" s="8">
        <v>50</v>
      </c>
      <c r="I60" t="s" s="8">
        <v>156</v>
      </c>
    </row>
    <row r="61" ht="16.0" customHeight="true">
      <c r="A61" t="n" s="7">
        <v>4.7132892E7</v>
      </c>
      <c r="B61" t="s" s="8">
        <v>56</v>
      </c>
      <c r="C61" t="n" s="8">
        <f>IF(false,"003-318", "003-318")</f>
      </c>
      <c r="D61" t="s" s="8">
        <v>64</v>
      </c>
      <c r="E61" t="n" s="8">
        <v>2.0</v>
      </c>
      <c r="F61" t="n" s="8">
        <v>300.0</v>
      </c>
      <c r="G61" t="s" s="8">
        <v>53</v>
      </c>
      <c r="H61" t="s" s="8">
        <v>50</v>
      </c>
      <c r="I61" t="s" s="8">
        <v>157</v>
      </c>
    </row>
    <row r="62" ht="16.0" customHeight="true">
      <c r="A62" t="n" s="7">
        <v>4.7366001E7</v>
      </c>
      <c r="B62" t="s" s="8">
        <v>54</v>
      </c>
      <c r="C62" t="n" s="8">
        <f>IF(false,"005-1374", "005-1374")</f>
      </c>
      <c r="D62" t="s" s="8">
        <v>158</v>
      </c>
      <c r="E62" t="n" s="8">
        <v>1.0</v>
      </c>
      <c r="F62" t="n" s="8">
        <v>519.0</v>
      </c>
      <c r="G62" t="s" s="8">
        <v>58</v>
      </c>
      <c r="H62" t="s" s="8">
        <v>50</v>
      </c>
      <c r="I62" t="s" s="8">
        <v>159</v>
      </c>
    </row>
    <row r="63" ht="16.0" customHeight="true">
      <c r="A63" t="n" s="7">
        <v>4.72375E7</v>
      </c>
      <c r="B63" t="s" s="8">
        <v>79</v>
      </c>
      <c r="C63" t="n" s="8">
        <f>IF(false,"120921439", "120921439")</f>
      </c>
      <c r="D63" t="s" s="8">
        <v>91</v>
      </c>
      <c r="E63" t="n" s="8">
        <v>1.0</v>
      </c>
      <c r="F63" t="n" s="8">
        <v>322.0</v>
      </c>
      <c r="G63" t="s" s="8">
        <v>58</v>
      </c>
      <c r="H63" t="s" s="8">
        <v>50</v>
      </c>
      <c r="I63" t="s" s="8">
        <v>160</v>
      </c>
    </row>
    <row r="64" ht="16.0" customHeight="true">
      <c r="A64" t="n" s="7">
        <v>4.7160051E7</v>
      </c>
      <c r="B64" t="s" s="8">
        <v>79</v>
      </c>
      <c r="C64" t="n" s="8">
        <f>IF(false,"005-1374", "005-1374")</f>
      </c>
      <c r="D64" t="s" s="8">
        <v>158</v>
      </c>
      <c r="E64" t="n" s="8">
        <v>1.0</v>
      </c>
      <c r="F64" t="n" s="8">
        <v>754.0</v>
      </c>
      <c r="G64" t="s" s="8">
        <v>58</v>
      </c>
      <c r="H64" t="s" s="8">
        <v>50</v>
      </c>
      <c r="I64" t="s" s="8">
        <v>161</v>
      </c>
    </row>
    <row r="65" ht="16.0" customHeight="true">
      <c r="A65" t="n" s="7">
        <v>4.7140204E7</v>
      </c>
      <c r="B65" t="s" s="8">
        <v>56</v>
      </c>
      <c r="C65" t="n" s="8">
        <f>IF(false,"003-315", "003-315")</f>
      </c>
      <c r="D65" t="s" s="8">
        <v>72</v>
      </c>
      <c r="E65" t="n" s="8">
        <v>1.0</v>
      </c>
      <c r="F65" t="n" s="8">
        <v>87.0</v>
      </c>
      <c r="G65" t="s" s="8">
        <v>53</v>
      </c>
      <c r="H65" t="s" s="8">
        <v>50</v>
      </c>
      <c r="I65" t="s" s="8">
        <v>162</v>
      </c>
    </row>
    <row r="66" ht="16.0" customHeight="true">
      <c r="A66" t="n" s="7">
        <v>4.7039285E7</v>
      </c>
      <c r="B66" t="s" s="8">
        <v>56</v>
      </c>
      <c r="C66" t="n" s="8">
        <f>IF(false,"01-004071", "01-004071")</f>
      </c>
      <c r="D66" t="s" s="8">
        <v>163</v>
      </c>
      <c r="E66" t="n" s="8">
        <v>1.0</v>
      </c>
      <c r="F66" t="n" s="8">
        <v>120.0</v>
      </c>
      <c r="G66" t="s" s="8">
        <v>53</v>
      </c>
      <c r="H66" t="s" s="8">
        <v>50</v>
      </c>
      <c r="I66" t="s" s="8">
        <v>164</v>
      </c>
    </row>
    <row r="67" ht="16.0" customHeight="true">
      <c r="A67" t="n" s="7">
        <v>4.7039285E7</v>
      </c>
      <c r="B67" t="s" s="8">
        <v>56</v>
      </c>
      <c r="C67" t="n" s="8">
        <f>IF(false,"120922570", "120922570")</f>
      </c>
      <c r="D67" t="s" s="8">
        <v>165</v>
      </c>
      <c r="E67" t="n" s="8">
        <v>1.0</v>
      </c>
      <c r="F67" t="n" s="8">
        <v>114.0</v>
      </c>
      <c r="G67" t="s" s="8">
        <v>53</v>
      </c>
      <c r="H67" t="s" s="8">
        <v>50</v>
      </c>
      <c r="I67" t="s" s="8">
        <v>164</v>
      </c>
    </row>
    <row r="68" ht="16.0" customHeight="true">
      <c r="A68" t="n" s="7">
        <v>4.7139418E7</v>
      </c>
      <c r="B68" t="s" s="8">
        <v>56</v>
      </c>
      <c r="C68" t="n" s="8">
        <f>IF(false,"003-319", "003-319")</f>
      </c>
      <c r="D68" t="s" s="8">
        <v>123</v>
      </c>
      <c r="E68" t="n" s="8">
        <v>1.0</v>
      </c>
      <c r="F68" t="n" s="8">
        <v>145.0</v>
      </c>
      <c r="G68" t="s" s="8">
        <v>53</v>
      </c>
      <c r="H68" t="s" s="8">
        <v>50</v>
      </c>
      <c r="I68" t="s" s="8">
        <v>166</v>
      </c>
    </row>
    <row r="69" ht="16.0" customHeight="true">
      <c r="A69" t="n" s="7">
        <v>4.714556E7</v>
      </c>
      <c r="B69" t="s" s="8">
        <v>79</v>
      </c>
      <c r="C69" t="n" s="8">
        <f>IF(false,"120921718", "120921718")</f>
      </c>
      <c r="D69" t="s" s="8">
        <v>151</v>
      </c>
      <c r="E69" t="n" s="8">
        <v>1.0</v>
      </c>
      <c r="F69" t="n" s="8">
        <v>53.0</v>
      </c>
      <c r="G69" t="s" s="8">
        <v>83</v>
      </c>
      <c r="H69" t="s" s="8">
        <v>50</v>
      </c>
      <c r="I69" t="s" s="8">
        <v>167</v>
      </c>
    </row>
    <row r="70" ht="16.0" customHeight="true">
      <c r="A70" t="n" s="7">
        <v>4.7142853E7</v>
      </c>
      <c r="B70" t="s" s="8">
        <v>79</v>
      </c>
      <c r="C70" t="n" s="8">
        <f>IF(false,"005-1255", "005-1255")</f>
      </c>
      <c r="D70" t="s" s="8">
        <v>155</v>
      </c>
      <c r="E70" t="n" s="8">
        <v>1.0</v>
      </c>
      <c r="F70" t="n" s="8">
        <v>58.0</v>
      </c>
      <c r="G70" t="s" s="8">
        <v>58</v>
      </c>
      <c r="H70" t="s" s="8">
        <v>50</v>
      </c>
      <c r="I70" t="s" s="8">
        <v>168</v>
      </c>
    </row>
    <row r="71" ht="16.0" customHeight="true">
      <c r="A71" t="n" s="7">
        <v>4.7236653E7</v>
      </c>
      <c r="B71" t="s" s="8">
        <v>79</v>
      </c>
      <c r="C71" t="n" s="8">
        <f>IF(false,"120922522", "120922522")</f>
      </c>
      <c r="D71" t="s" s="8">
        <v>169</v>
      </c>
      <c r="E71" t="n" s="8">
        <v>1.0</v>
      </c>
      <c r="F71" t="n" s="8">
        <v>93.0</v>
      </c>
      <c r="G71" t="s" s="8">
        <v>53</v>
      </c>
      <c r="H71" t="s" s="8">
        <v>50</v>
      </c>
      <c r="I71" t="s" s="8">
        <v>170</v>
      </c>
    </row>
    <row r="72" ht="16.0" customHeight="true">
      <c r="A72" t="n" s="7">
        <v>4.7142112E7</v>
      </c>
      <c r="B72" t="s" s="8">
        <v>79</v>
      </c>
      <c r="C72" t="n" s="8">
        <f>IF(false,"120921791", "120921791")</f>
      </c>
      <c r="D72" t="s" s="8">
        <v>95</v>
      </c>
      <c r="E72" t="n" s="8">
        <v>1.0</v>
      </c>
      <c r="F72" t="n" s="8">
        <v>19.0</v>
      </c>
      <c r="G72" t="s" s="8">
        <v>53</v>
      </c>
      <c r="H72" t="s" s="8">
        <v>50</v>
      </c>
      <c r="I72" t="s" s="8">
        <v>171</v>
      </c>
    </row>
    <row r="73" ht="16.0" customHeight="true">
      <c r="A73" t="n" s="7">
        <v>4.7099258E7</v>
      </c>
      <c r="B73" t="s" s="8">
        <v>56</v>
      </c>
      <c r="C73" t="n" s="8">
        <f>IF(false,"01-003810", "01-003810")</f>
      </c>
      <c r="D73" t="s" s="8">
        <v>126</v>
      </c>
      <c r="E73" t="n" s="8">
        <v>1.0</v>
      </c>
      <c r="F73" t="n" s="8">
        <v>68.0</v>
      </c>
      <c r="G73" t="s" s="8">
        <v>53</v>
      </c>
      <c r="H73" t="s" s="8">
        <v>50</v>
      </c>
      <c r="I73" t="s" s="8">
        <v>172</v>
      </c>
    </row>
    <row r="74" ht="16.0" customHeight="true">
      <c r="A74" t="n" s="7">
        <v>4.7238231E7</v>
      </c>
      <c r="B74" t="s" s="8">
        <v>79</v>
      </c>
      <c r="C74" t="n" s="8">
        <f>IF(false,"120922194", "120922194")</f>
      </c>
      <c r="D74" t="s" s="8">
        <v>173</v>
      </c>
      <c r="E74" t="n" s="8">
        <v>1.0</v>
      </c>
      <c r="F74" t="n" s="8">
        <v>98.0</v>
      </c>
      <c r="G74" t="s" s="8">
        <v>53</v>
      </c>
      <c r="H74" t="s" s="8">
        <v>50</v>
      </c>
      <c r="I74" t="s" s="8">
        <v>174</v>
      </c>
    </row>
    <row r="75" ht="16.0" customHeight="true">
      <c r="A75" t="n" s="7">
        <v>4.7109359E7</v>
      </c>
      <c r="B75" t="s" s="8">
        <v>56</v>
      </c>
      <c r="C75" t="n" s="8">
        <f>IF(false,"120921370", "120921370")</f>
      </c>
      <c r="D75" t="s" s="8">
        <v>101</v>
      </c>
      <c r="E75" t="n" s="8">
        <v>3.0</v>
      </c>
      <c r="F75" t="n" s="8">
        <v>102.0</v>
      </c>
      <c r="G75" t="s" s="8">
        <v>53</v>
      </c>
      <c r="H75" t="s" s="8">
        <v>50</v>
      </c>
      <c r="I75" t="s" s="8">
        <v>175</v>
      </c>
    </row>
    <row r="76" ht="16.0" customHeight="true">
      <c r="A76" t="n" s="7">
        <v>4.7113474E7</v>
      </c>
      <c r="B76" t="s" s="8">
        <v>56</v>
      </c>
      <c r="C76" t="n" s="8">
        <f>IF(false,"120921791", "120921791")</f>
      </c>
      <c r="D76" t="s" s="8">
        <v>95</v>
      </c>
      <c r="E76" t="n" s="8">
        <v>1.0</v>
      </c>
      <c r="F76" t="n" s="8">
        <v>200.0</v>
      </c>
      <c r="G76" t="s" s="8">
        <v>53</v>
      </c>
      <c r="H76" t="s" s="8">
        <v>50</v>
      </c>
      <c r="I76" t="s" s="8">
        <v>176</v>
      </c>
    </row>
    <row r="77" ht="16.0" customHeight="true">
      <c r="A77" t="n" s="7">
        <v>4.7105862E7</v>
      </c>
      <c r="B77" t="s" s="8">
        <v>56</v>
      </c>
      <c r="C77" t="n" s="8">
        <f>IF(false,"003-318", "003-318")</f>
      </c>
      <c r="D77" t="s" s="8">
        <v>64</v>
      </c>
      <c r="E77" t="n" s="8">
        <v>1.0</v>
      </c>
      <c r="F77" t="n" s="8">
        <v>197.0</v>
      </c>
      <c r="G77" t="s" s="8">
        <v>53</v>
      </c>
      <c r="H77" t="s" s="8">
        <v>50</v>
      </c>
      <c r="I77" t="s" s="8">
        <v>177</v>
      </c>
    </row>
    <row r="78" ht="16.0" customHeight="true">
      <c r="A78" t="n" s="7">
        <v>4.7086394E7</v>
      </c>
      <c r="B78" t="s" s="8">
        <v>56</v>
      </c>
      <c r="C78" t="n" s="8">
        <f>IF(false,"005-1250", "005-1250")</f>
      </c>
      <c r="D78" t="s" s="8">
        <v>60</v>
      </c>
      <c r="E78" t="n" s="8">
        <v>1.0</v>
      </c>
      <c r="F78" t="n" s="8">
        <v>200.0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4.7196754E7</v>
      </c>
      <c r="B79" t="s" s="8">
        <v>79</v>
      </c>
      <c r="C79" t="n" s="8">
        <f>IF(false,"003-318", "003-318")</f>
      </c>
      <c r="D79" t="s" s="8">
        <v>64</v>
      </c>
      <c r="E79" t="n" s="8">
        <v>1.0</v>
      </c>
      <c r="F79" t="n" s="8">
        <v>126.0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4.7099258E7</v>
      </c>
      <c r="B80" t="s" s="8">
        <v>56</v>
      </c>
      <c r="C80" t="n" s="8">
        <f>IF(false,"01-003810", "01-003810")</f>
      </c>
      <c r="D80" t="s" s="8">
        <v>126</v>
      </c>
      <c r="E80" t="n" s="8">
        <v>1.0</v>
      </c>
      <c r="F80" t="n" s="8">
        <v>32.0</v>
      </c>
      <c r="G80" t="s" s="8">
        <v>83</v>
      </c>
      <c r="H80" t="s" s="8">
        <v>50</v>
      </c>
      <c r="I80" t="s" s="8">
        <v>180</v>
      </c>
    </row>
    <row r="81" ht="16.0" customHeight="true">
      <c r="A81" t="n" s="7">
        <v>4.7185203E7</v>
      </c>
      <c r="B81" t="s" s="8">
        <v>79</v>
      </c>
      <c r="C81" t="n" s="8">
        <f>IF(false,"005-1254", "005-1254")</f>
      </c>
      <c r="D81" t="s" s="8">
        <v>119</v>
      </c>
      <c r="E81" t="n" s="8">
        <v>1.0</v>
      </c>
      <c r="F81" t="n" s="8">
        <v>375.0</v>
      </c>
      <c r="G81" t="s" s="8">
        <v>58</v>
      </c>
      <c r="H81" t="s" s="8">
        <v>50</v>
      </c>
      <c r="I81" t="s" s="8">
        <v>181</v>
      </c>
    </row>
    <row r="82" ht="16.0" customHeight="true">
      <c r="A82" t="n" s="7">
        <v>4.7044553E7</v>
      </c>
      <c r="B82" t="s" s="8">
        <v>56</v>
      </c>
      <c r="C82" t="n" s="8">
        <f>IF(false,"120922030", "120922030")</f>
      </c>
      <c r="D82" t="s" s="8">
        <v>182</v>
      </c>
      <c r="E82" t="n" s="8">
        <v>1.0</v>
      </c>
      <c r="F82" t="n" s="8">
        <v>533.0</v>
      </c>
      <c r="G82" t="s" s="8">
        <v>58</v>
      </c>
      <c r="H82" t="s" s="8">
        <v>50</v>
      </c>
      <c r="I82" t="s" s="8">
        <v>183</v>
      </c>
    </row>
    <row r="83" ht="16.0" customHeight="true">
      <c r="A83" t="n" s="7">
        <v>4.7042119E7</v>
      </c>
      <c r="B83" t="s" s="8">
        <v>56</v>
      </c>
      <c r="C83" t="n" s="8">
        <f>IF(false,"120921544", "120921544")</f>
      </c>
      <c r="D83" t="s" s="8">
        <v>184</v>
      </c>
      <c r="E83" t="n" s="8">
        <v>1.0</v>
      </c>
      <c r="F83" t="n" s="8">
        <v>104.0</v>
      </c>
      <c r="G83" t="s" s="8">
        <v>53</v>
      </c>
      <c r="H83" t="s" s="8">
        <v>50</v>
      </c>
      <c r="I83" t="s" s="8">
        <v>185</v>
      </c>
    </row>
    <row r="84" ht="16.0" customHeight="true">
      <c r="A84" t="n" s="7">
        <v>4.6645027E7</v>
      </c>
      <c r="B84" t="s" s="8">
        <v>132</v>
      </c>
      <c r="C84" t="n" s="8">
        <f>IF(false,"01-003956", "01-003956")</f>
      </c>
      <c r="D84" t="s" s="8">
        <v>186</v>
      </c>
      <c r="E84" t="n" s="8">
        <v>1.0</v>
      </c>
      <c r="F84" t="n" s="8">
        <v>44.0</v>
      </c>
      <c r="G84" t="s" s="8">
        <v>53</v>
      </c>
      <c r="H84" t="s" s="8">
        <v>50</v>
      </c>
      <c r="I84" t="s" s="8">
        <v>187</v>
      </c>
    </row>
    <row r="85" ht="16.0" customHeight="true"/>
    <row r="86" ht="16.0" customHeight="true">
      <c r="A86" t="s" s="1">
        <v>37</v>
      </c>
      <c r="B86" s="1"/>
      <c r="C86" s="1"/>
      <c r="D86" s="1"/>
      <c r="E86" s="1"/>
      <c r="F86" t="n" s="8">
        <v>16492.0</v>
      </c>
      <c r="G86" s="2"/>
    </row>
    <row r="87" ht="16.0" customHeight="true"/>
    <row r="88" ht="16.0" customHeight="true">
      <c r="A88" t="s" s="1">
        <v>36</v>
      </c>
    </row>
    <row r="89" ht="34.0" customHeight="true">
      <c r="A89" t="s" s="9">
        <v>38</v>
      </c>
      <c r="B89" t="s" s="9">
        <v>0</v>
      </c>
      <c r="C89" t="s" s="9">
        <v>43</v>
      </c>
      <c r="D89" t="s" s="9">
        <v>1</v>
      </c>
      <c r="E89" t="s" s="9">
        <v>2</v>
      </c>
      <c r="F89" t="s" s="9">
        <v>39</v>
      </c>
      <c r="G89" t="s" s="9">
        <v>5</v>
      </c>
      <c r="H89" t="s" s="9">
        <v>3</v>
      </c>
      <c r="I89" t="s" s="9">
        <v>4</v>
      </c>
    </row>
    <row r="90" ht="16.0" customHeight="true">
      <c r="A90" t="n" s="8">
        <v>4.6795888E7</v>
      </c>
      <c r="B90" t="s" s="8">
        <v>69</v>
      </c>
      <c r="C90" t="n" s="8">
        <f>IF(false,"120922395", "120922395")</f>
      </c>
      <c r="D90" t="s" s="8">
        <v>188</v>
      </c>
      <c r="E90" t="n" s="8">
        <v>1.0</v>
      </c>
      <c r="F90" t="n" s="8">
        <v>-374.0</v>
      </c>
      <c r="G90" t="s" s="8">
        <v>189</v>
      </c>
      <c r="H90" t="s" s="8">
        <v>54</v>
      </c>
      <c r="I90" t="s" s="8">
        <v>190</v>
      </c>
    </row>
    <row r="91" ht="16.0" customHeight="true">
      <c r="A91" t="n" s="8">
        <v>4.6795888E7</v>
      </c>
      <c r="B91" t="s" s="8">
        <v>69</v>
      </c>
      <c r="C91" t="n" s="8">
        <f>IF(false,"120922388", "120922388")</f>
      </c>
      <c r="D91" t="s" s="8">
        <v>99</v>
      </c>
      <c r="E91" t="n" s="8">
        <v>1.0</v>
      </c>
      <c r="F91" t="n" s="8">
        <v>-363.0</v>
      </c>
      <c r="G91" t="s" s="8">
        <v>189</v>
      </c>
      <c r="H91" t="s" s="8">
        <v>54</v>
      </c>
      <c r="I91" t="s" s="8">
        <v>190</v>
      </c>
    </row>
    <row r="92" ht="16.0" customHeight="true">
      <c r="A92" t="n" s="8">
        <v>4.6795888E7</v>
      </c>
      <c r="B92" t="s" s="8">
        <v>69</v>
      </c>
      <c r="C92" t="n" s="8">
        <f>IF(false,"120922394", "120922394")</f>
      </c>
      <c r="D92" t="s" s="8">
        <v>191</v>
      </c>
      <c r="E92" t="n" s="8">
        <v>1.0</v>
      </c>
      <c r="F92" t="n" s="8">
        <v>-347.0</v>
      </c>
      <c r="G92" t="s" s="8">
        <v>189</v>
      </c>
      <c r="H92" t="s" s="8">
        <v>54</v>
      </c>
      <c r="I92" t="s" s="8">
        <v>190</v>
      </c>
    </row>
    <row r="93" ht="16.0" customHeight="true">
      <c r="A93" t="n" s="8">
        <v>4.5711982E7</v>
      </c>
      <c r="B93" t="s" s="8">
        <v>85</v>
      </c>
      <c r="C93" t="n" s="8">
        <f>IF(false,"005-1250", "005-1250")</f>
      </c>
      <c r="D93" t="s" s="8">
        <v>60</v>
      </c>
      <c r="E93" t="n" s="8">
        <v>3.0</v>
      </c>
      <c r="F93" t="n" s="8">
        <v>-636.0</v>
      </c>
      <c r="G93" t="s" s="8">
        <v>192</v>
      </c>
      <c r="H93" t="s" s="8">
        <v>54</v>
      </c>
      <c r="I93" t="s" s="8">
        <v>193</v>
      </c>
    </row>
    <row r="94" ht="16.0" customHeight="true">
      <c r="A94" t="n" s="8">
        <v>4.6289277E7</v>
      </c>
      <c r="B94" t="s" s="8">
        <v>51</v>
      </c>
      <c r="C94" t="n" s="8">
        <f>IF(false,"120922875", "120922875")</f>
      </c>
      <c r="D94" t="s" s="8">
        <v>80</v>
      </c>
      <c r="E94" t="n" s="8">
        <v>1.0</v>
      </c>
      <c r="F94" t="n" s="8">
        <v>-2398.0</v>
      </c>
      <c r="G94" t="s" s="8">
        <v>194</v>
      </c>
      <c r="H94" t="s" s="8">
        <v>54</v>
      </c>
      <c r="I94" t="s" s="8">
        <v>195</v>
      </c>
    </row>
    <row r="95" ht="16.0" customHeight="true"/>
    <row r="96" ht="16.0" customHeight="true">
      <c r="A96" t="s" s="1">
        <v>37</v>
      </c>
      <c r="F96" t="n" s="8">
        <v>-4118.0</v>
      </c>
      <c r="G96" s="2"/>
      <c r="H96" s="0"/>
      <c r="I96" s="0"/>
    </row>
    <row r="97" ht="16.0" customHeight="true">
      <c r="A97" s="1"/>
      <c r="B97" s="1"/>
      <c r="C97" s="1"/>
      <c r="D97" s="1"/>
      <c r="E97" s="1"/>
      <c r="F97" s="1"/>
      <c r="G97" s="1"/>
      <c r="H97" s="1"/>
      <c r="I97" s="1"/>
    </row>
    <row r="98" ht="16.0" customHeight="true">
      <c r="A98" t="s" s="1">
        <v>40</v>
      </c>
    </row>
    <row r="99" ht="34.0" customHeight="true">
      <c r="A99" t="s" s="9">
        <v>47</v>
      </c>
      <c r="B99" t="s" s="9">
        <v>48</v>
      </c>
      <c r="C99" s="9"/>
      <c r="D99" s="9"/>
      <c r="E99" s="9"/>
      <c r="F99" t="s" s="9">
        <v>39</v>
      </c>
      <c r="G99" t="s" s="9">
        <v>5</v>
      </c>
      <c r="H99" t="s" s="9">
        <v>3</v>
      </c>
      <c r="I99" t="s" s="9">
        <v>4</v>
      </c>
    </row>
    <row r="100" ht="16.0" customHeight="true"/>
    <row r="101" ht="16.0" customHeight="true">
      <c r="A101" t="s" s="1">
        <v>37</v>
      </c>
      <c r="F101" t="n" s="8">
        <v>0.0</v>
      </c>
      <c r="G101" s="2"/>
      <c r="H101" s="0"/>
      <c r="I101" s="0"/>
    </row>
    <row r="102" ht="16.0" customHeight="true">
      <c r="A102" s="1"/>
      <c r="B102" s="1"/>
      <c r="C102" s="1"/>
      <c r="D102" s="1"/>
      <c r="E102" s="1"/>
      <c r="F102" s="1"/>
      <c r="G102" s="1"/>
      <c r="H102" s="1"/>
      <c r="I10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