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<sst xmlns="http://schemas.openxmlformats.org/spreadsheetml/2006/main" count="1272" uniqueCount="239">
  <si>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</si>
  <si>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</si>
  <si>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</si>
  <si>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</si>
  <si>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</si>
  <si>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</si>
  <si>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</si>
  <si>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</si>
  <si>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</si>
  <si>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</si>
  <si>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</si>
  <si>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</si>
  <si>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</si>
  <si>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</si>
  <si>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</si>
  <si>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</si>
  <si>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</si>
  <si>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</si>
  <si>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</si>
  <si>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</si>
  <si>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</si>
  <si>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</si>
  <si>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</si>
  <si>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</si>
  <si>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</si>
  <si>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</si>
  <si>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</si>
  <si>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</si>
  <si>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</si>
  <si>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</si>
  <si>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</si>
  <si>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</si>
  <si>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</si>
  <si>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</si>
  <si>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</si>
  <si>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</si>
  <si>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</si>
  <si>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</si>
  <si>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</si>
  <si>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</si>
  <si>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</si>
  <si>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</si>
  <si>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</si>
  <si>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</si>
  <si>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</si>
  <si>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</si>
  <si>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</si>
  <si>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</si>
  <si>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</si>
  <si>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</si>
  <si>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20.05.2021</t>
  </si>
  <si>
    <t>15.05.2021</t>
  </si>
  <si>
    <t>Merries трусики XXL (15-28 кг) 32 шт.</t>
  </si>
  <si>
    <t>Платёж покупателя</t>
  </si>
  <si>
    <t>19.05.2021</t>
  </si>
  <si>
    <t>609fcf48792ab11deb095e15</t>
  </si>
  <si>
    <t>Merries подгузники L (9-14 кг) 64 шт.</t>
  </si>
  <si>
    <t>609f96b799d6ef78d763468f</t>
  </si>
  <si>
    <t>Смесь Kabrita 2 GOLD для комфортного пищеварения, 6-12 месяцев, 400 г</t>
  </si>
  <si>
    <t>609f80ea94d527cb01bdf197</t>
  </si>
  <si>
    <t>10.05.2021</t>
  </si>
  <si>
    <t>Joonies трусики Premium Soft L (9-14 кг) 44 шт.</t>
  </si>
  <si>
    <t>60a48f066a86435903c36811</t>
  </si>
  <si>
    <t>17.05.2021</t>
  </si>
  <si>
    <t>Palmbaby подгузники Ультратонкие M (6-11 кг) 60 шт.</t>
  </si>
  <si>
    <t>60a2a80cdbdc314772ae8e7b</t>
  </si>
  <si>
    <t>60a253abb9f8edc0b7facfc4</t>
  </si>
  <si>
    <t>Joonies трусики Premium Soft XL (12-17 кг) 38 шт.</t>
  </si>
  <si>
    <t>60a264af04e9431e515fdfc3</t>
  </si>
  <si>
    <t>60a4a7c67153b38f8682cbac</t>
  </si>
  <si>
    <t>Joonies трусики Comfort XL (12-17 кг) 38 шт.</t>
  </si>
  <si>
    <t>609f60f12fe0984974d47db8</t>
  </si>
  <si>
    <t>Merries подгузники L (9-14 кг) 54 шт.</t>
  </si>
  <si>
    <t>60a20c15954f6b21d258f365</t>
  </si>
  <si>
    <t>Merries подгузники M (6-11 кг) 64 шт.</t>
  </si>
  <si>
    <t>609fd050863e4e7a05affead</t>
  </si>
  <si>
    <t>11.05.2021</t>
  </si>
  <si>
    <t>Enough Тональный крем Rich Gold Double Wear Radiance Foundation, 100 мл, оттенок: №13</t>
  </si>
  <si>
    <t>60a4b08503c37807900831da</t>
  </si>
  <si>
    <t>Holika Holika очищающая маска Skin and Pore Zero с глиной, 100 мл</t>
  </si>
  <si>
    <t>60a28f8083b1f21c7f5025db</t>
  </si>
  <si>
    <t>Kaneyo гель для очистки труб Pipe King, 1 л</t>
  </si>
  <si>
    <t>60a4c29e4f5c6e30d0c7f246</t>
  </si>
  <si>
    <t>06.05.2021</t>
  </si>
  <si>
    <t>Vivienne Sabo Тушь для ресниц Cabaret Premiere, 02 синий</t>
  </si>
  <si>
    <t>60a4c6079066f4225e671a7e</t>
  </si>
  <si>
    <t>14.05.2021</t>
  </si>
  <si>
    <t>Jigott Snail Lifting Cream Подтягивающий крем для лица с экстрактом слизи улитки, 70 мл</t>
  </si>
  <si>
    <t>60a4c66794d527f508cc2239</t>
  </si>
  <si>
    <t>Jigott Whitening Activated Cream Отбеливающий крем для лица, 100 мл</t>
  </si>
  <si>
    <t>60a4c683dbdc318cd1253697</t>
  </si>
  <si>
    <t>18.05.2021</t>
  </si>
  <si>
    <t>Протеин Optimum Nutrition 100% Whey Gold Standard (819-943 г) клубника-банан</t>
  </si>
  <si>
    <t>60a3ec728927ca707b66ab31</t>
  </si>
  <si>
    <t>PLAK Полироль для панели приборов PLAK глянцевая клубника 750 мл</t>
  </si>
  <si>
    <t>609ff1095a395113e0b5242f</t>
  </si>
  <si>
    <t>05.05.2021</t>
  </si>
  <si>
    <t>YokoSun трусики XL (12-20 кг) 38 шт.</t>
  </si>
  <si>
    <t>60a4d088c3080fdc49584c60</t>
  </si>
  <si>
    <t>07.05.2021</t>
  </si>
  <si>
    <t>Manuoki трусики XXL (15+ кг) 36 шт.</t>
  </si>
  <si>
    <t>60a4dba8b9f8ed7bf023163a</t>
  </si>
  <si>
    <t>16.05.2021</t>
  </si>
  <si>
    <t>Missha BB крем Perfect Cover, SPF 42, 20 мл, оттенок: 21 light beige</t>
  </si>
  <si>
    <t>60a4ecec03c3786d290830ea</t>
  </si>
  <si>
    <t>60a4f3680fe9955d36915eda</t>
  </si>
  <si>
    <t>Farmstay пенка очищающая с муцином королевской улитки, 180 мл</t>
  </si>
  <si>
    <t>609fb4a9fbacea6b04f14bc9</t>
  </si>
  <si>
    <t>60a4fe9904e94313f038d95d</t>
  </si>
  <si>
    <t>60a29b0c3620c269d9c49058</t>
  </si>
  <si>
    <t>Goo.N трусики Ultra XL (12-20 кг) 50 шт.</t>
  </si>
  <si>
    <t>60a21895f4c0cb2b3e7be7b2</t>
  </si>
  <si>
    <t>Nagara поглотитель запаха Aqua Beads</t>
  </si>
  <si>
    <t>609fc35edbdc317e2532503a</t>
  </si>
  <si>
    <t>Vivienne Sabo Тушь для ресниц Regard Coquette, 01 черная</t>
  </si>
  <si>
    <t>60a49be003c37804c90830c0</t>
  </si>
  <si>
    <t>60a242a804e94333a95fdef1</t>
  </si>
  <si>
    <t>Biore Очищающий мусс для умывания против акне, 150 мл</t>
  </si>
  <si>
    <t>609ff6c24f5c6e02e9b7da85</t>
  </si>
  <si>
    <t>Pigeon Бутылочка Перистальтик Плюс с широким горлом PP, 240 мл, с 3 месяцев, бесцветный</t>
  </si>
  <si>
    <t>60a216c72af6cd104cd97042</t>
  </si>
  <si>
    <t>60a17e698927cadcf1483279</t>
  </si>
  <si>
    <t>Biore увлажняющая сыворотка для умывания и снятия макияжа, 230 мл</t>
  </si>
  <si>
    <t>Стиральный порошок FUNS Clean с ферментом яичного белка, картонная пачка, 0.9 кг</t>
  </si>
  <si>
    <t>60a0ef7d5a3951385eb5241f</t>
  </si>
  <si>
    <t>60a09644c5311b031c95ea7a</t>
  </si>
  <si>
    <t>Joydivision тампоны Freedom normal, 3 капли, 10 шт.</t>
  </si>
  <si>
    <t>60a147ebdbdc3154d1325044</t>
  </si>
  <si>
    <t>Гель для душа Biore Мягкая свежесть, 480 мл</t>
  </si>
  <si>
    <t>609fd8e08927ca87da66ac04</t>
  </si>
  <si>
    <t>60a00d7c03c378d8dad16a52</t>
  </si>
  <si>
    <t>60a17c9c954f6bfa1d58f251</t>
  </si>
  <si>
    <t>Гель для стирки Kao Attack Multi‐Action, 0.77 кг, дой-пак</t>
  </si>
  <si>
    <t>609fd8758927ca24794832ca</t>
  </si>
  <si>
    <t>YokoSun подгузники Premium L (9-13 кг) 54 шт.</t>
  </si>
  <si>
    <t>60a52728954f6be4294f6e36</t>
  </si>
  <si>
    <t>YokoSun трусики L (9-14 кг) 44 шт.</t>
  </si>
  <si>
    <t>60a52902f4c0cb2d1da1762d</t>
  </si>
  <si>
    <t>60a53937863e4e3e8bd22d65</t>
  </si>
  <si>
    <t>Ёkitto трусики XL (12+ кг) 34 шт.</t>
  </si>
  <si>
    <t>60a53e2f04e943253538d932</t>
  </si>
  <si>
    <t>Withme Panthestic Derma Whitening Control Ampoule Осветляющая сыворотка для лица, 30 мл</t>
  </si>
  <si>
    <t>60a542a932da834e2d98bce6</t>
  </si>
  <si>
    <t>60a54a44863e4e3a19d22cee</t>
  </si>
  <si>
    <t>Pigeon Концентрированный кондиционер для белья Белоснежное цветение 3,1 л</t>
  </si>
  <si>
    <t>60a54c73dbdc31bcb725381b</t>
  </si>
  <si>
    <t>Joonies трусики Comfort M (6-11 кг) 54 шт.</t>
  </si>
  <si>
    <t>60a54eb903c378b999083159</t>
  </si>
  <si>
    <t>60a5555b03c378d8060831fb</t>
  </si>
  <si>
    <t>Pigeon Бутылочка Перистальтик Плюс с широким горлом PPSU, 240 мл, с 3 месяцев, оранжевый</t>
  </si>
  <si>
    <t>60a5560ffbacea0db493ad7c</t>
  </si>
  <si>
    <t>Merries подгузники XL (12-20 кг) 44 шт.</t>
  </si>
  <si>
    <t>60a5561d03c37810c80831f6</t>
  </si>
  <si>
    <t>60a557a23620c2233cf8e80f</t>
  </si>
  <si>
    <t>60a557c4b9f8ed13d42315a7</t>
  </si>
  <si>
    <t>60a559bd5a39512b3ca035e0</t>
  </si>
  <si>
    <t>Esthetic House шампунь для волос протеиновый CP-1 Bright Complex Intense Nourishing, 500 мл</t>
  </si>
  <si>
    <t>60a55a1503c378df4208312d</t>
  </si>
  <si>
    <t>13.05.2021</t>
  </si>
  <si>
    <t>Esthetic House Formula Ampoule Collagen Сыворотка для лица, 80 мл</t>
  </si>
  <si>
    <t>60a55aa15a39512341a03503</t>
  </si>
  <si>
    <t>60a563dc6a8643791ec367d3</t>
  </si>
  <si>
    <t>Laurier прокладки F дневные супертонкие с крылышками 20,5 см, 3 капли, 24 шт.</t>
  </si>
  <si>
    <t>60a566a67399013215ef29dd</t>
  </si>
  <si>
    <t>60a567a99066f46c83671ad4</t>
  </si>
  <si>
    <t>Жидкость для стирки Lion Top Sweet Harmony аромат цветов и апельсина, 850г</t>
  </si>
  <si>
    <t>60a570db04e943065538d8ed</t>
  </si>
  <si>
    <t>YokoSun трусики M (6-10 кг) 58 шт.</t>
  </si>
  <si>
    <t>60a57af93620c27a9ff8e81d</t>
  </si>
  <si>
    <t>Лосьон для тела FLOR de MAN Увлажняющий с кактусом Jeju Prickly Pear Body Lotion, 500 мл</t>
  </si>
  <si>
    <t>60a424a55a3951ed3fa0353d</t>
  </si>
  <si>
    <t>60a40c3bf98801a79463a711</t>
  </si>
  <si>
    <t>Joonies подгузники Premium Soft S (4-8 кг) 64 шт.</t>
  </si>
  <si>
    <t>60a3f697dbdc315685253809</t>
  </si>
  <si>
    <t>Missha BB крем Perfect Cover, SPF 42, 20 мл, оттенок: 23 natural beige</t>
  </si>
  <si>
    <t>60a48e50b9f8ed079b231627</t>
  </si>
  <si>
    <t>60a4afcac5311b6eb699b59e</t>
  </si>
  <si>
    <t>60a29027f988014d156500b2</t>
  </si>
  <si>
    <t>60a2183a32da83599e1f0bac</t>
  </si>
  <si>
    <t>Biore увлажняющая сыворотка для умывания и снятия макияжа, 210 мл</t>
  </si>
  <si>
    <t>60a4d80e954f6bfa844f6d23</t>
  </si>
  <si>
    <t>Joonies трусики Premium Soft XXL (15-20 кг) 28 шт.</t>
  </si>
  <si>
    <t>60a39d0efbacea545ef0d4c4</t>
  </si>
  <si>
    <t>COSRX Essence Advanced Snail 96 Mucin Power Эссенция для лица с фильтратом улитки, 100 мл</t>
  </si>
  <si>
    <t>60a04cc0c3080f1833141906</t>
  </si>
  <si>
    <t>60a51db49066f430f3671a21</t>
  </si>
  <si>
    <t>60a5200ef78dba7d6d2a7abf</t>
  </si>
  <si>
    <t>60a53a2bf4c0cb53b1a17607</t>
  </si>
  <si>
    <t>Ёkitto трусики L (9-14 кг) 44 шт.</t>
  </si>
  <si>
    <t>60a52b2e2fe0980c53f5162a</t>
  </si>
  <si>
    <t>60a4bb12f78dba1d852a7a67</t>
  </si>
  <si>
    <t>60a40edd32da83b5e998bc98</t>
  </si>
  <si>
    <t>Sandokkaebi Концентрированный кондиционер для белья Soft Aroma Свежесть океана, 1.3 л</t>
  </si>
  <si>
    <t>60a3f04004e943077938d8d1</t>
  </si>
  <si>
    <t>Гель для душа Biore Персиковый соблазн, 480 мл</t>
  </si>
  <si>
    <t>60a54e8f6a86436123c36855</t>
  </si>
  <si>
    <t>60a3de460fe9955f68915e97</t>
  </si>
  <si>
    <t>60a3e2105a3951f1e8a0369b</t>
  </si>
  <si>
    <t>Enough Тональный крем Rich Gold Double Wear Radiance Foundation, 100 мл, оттенок: №21</t>
  </si>
  <si>
    <t>60a3884103c3782edae02c06</t>
  </si>
  <si>
    <t>It'S SKIN стик Tropical Mangosteen, SPF 50, 17 г</t>
  </si>
  <si>
    <t>60a4acc47153b35d8982cb92</t>
  </si>
  <si>
    <t>60a3f58e94d527289e4ffe79</t>
  </si>
  <si>
    <t>60a35dde863e4e29844646f4</t>
  </si>
  <si>
    <t>Goo.N трусики Ultra L (9-14 кг) 56 шт.</t>
  </si>
  <si>
    <t>60a2eb37863e4e0b1a46472f</t>
  </si>
  <si>
    <t>Pigeon Бутылочка Перистальтик Плюс с широким горлом PP, 160 мл, с рождения, бесцветный</t>
  </si>
  <si>
    <t>60a2df2d2af6cd64b6b4c693</t>
  </si>
  <si>
    <t>60a2df892fe09863444cb142</t>
  </si>
  <si>
    <t>60a2cf3a32da8323856f048e</t>
  </si>
  <si>
    <t>60a2c8fd04e943ded8e10d3e</t>
  </si>
  <si>
    <t>60a2c421dff13b27a35876f7</t>
  </si>
  <si>
    <t>Manuoki подгузники UltraThin M (6-11 кг) 56 шт.</t>
  </si>
  <si>
    <t>60a4f90a03c3785a8c083165</t>
  </si>
  <si>
    <t>60a29f5b3620c27537c49032</t>
  </si>
  <si>
    <t>60a296e532da83af54bd8b77</t>
  </si>
  <si>
    <t>60a36b167399011c66c6fb25</t>
  </si>
  <si>
    <t>60a558df3620c27ac1f8e7f6</t>
  </si>
  <si>
    <t>60a286796a864337849b62b4</t>
  </si>
  <si>
    <t>60a28352fbacea6dff775076</t>
  </si>
  <si>
    <t>60a27ba0dbdc3176b5016246</t>
  </si>
  <si>
    <t>60a38dc99066f47999f2827f</t>
  </si>
  <si>
    <t>60a40fd5c3080fa654584c03</t>
  </si>
  <si>
    <t>60a2747032da83d543bd8bb6</t>
  </si>
  <si>
    <t>60a26ab28927ca7b9166aa84</t>
  </si>
  <si>
    <t>60a26905bed21e0ba857a337</t>
  </si>
  <si>
    <t>TheFaceShop пенка для умывания с лимоном Herb Day 365 Cleansing Foam Lemon, 170 мл</t>
  </si>
  <si>
    <t>60a224a399d6ef491063464f</t>
  </si>
  <si>
    <t>Гель для душа Biore Гладкость шелка, 480 мл</t>
  </si>
  <si>
    <t>60a21a6f7153b304724138b6</t>
  </si>
  <si>
    <t>Гель для душа Biore Экстра увлажняющий, 480 мл</t>
  </si>
  <si>
    <t>Lion Отбеливатель Bright дезинфицирующий для ежедневного использования, 720 мл</t>
  </si>
  <si>
    <t>60a0f67c5a39516602b52377</t>
  </si>
  <si>
    <t>Возврат платежа покупателя</t>
  </si>
  <si>
    <t>60a4c7f294d52724eacc2208</t>
  </si>
  <si>
    <t>Vivienne Sabo Тушь для ресниц Adultere, 01 черная</t>
  </si>
  <si>
    <t>Vivienne Sabo Тушь для ресниц Provocation, 01 черная</t>
  </si>
  <si>
    <t>60a4fff6c5311b709af13908</t>
  </si>
  <si>
    <t>60a527667153b33f53fe75eb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</si>
</sst>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4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793723.0</v>
      </c>
    </row>
    <row r="4" spans="1:9" s="3" customFormat="1" x14ac:dyDescent="0.2" ht="16.0" customHeight="true">
      <c r="A4" s="3" t="s">
        <v>34</v>
      </c>
      <c r="B4" s="10" t="n">
        <v>106576.0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4.6854324E7</v>
      </c>
      <c r="B8" s="8" t="s">
        <v>51</v>
      </c>
      <c r="C8" s="8" t="n">
        <f>IF(false,"120921370", "120921370")</f>
      </c>
      <c r="D8" s="8" t="s">
        <v>52</v>
      </c>
      <c r="E8" s="8" t="n">
        <v>1.0</v>
      </c>
      <c r="F8" s="8" t="n">
        <v>1799.0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4.6828413E7</v>
      </c>
      <c r="B9" t="s" s="8">
        <v>51</v>
      </c>
      <c r="C9" t="n" s="8">
        <f>IF(false,"005-1250", "005-1250")</f>
      </c>
      <c r="D9" t="s" s="8">
        <v>56</v>
      </c>
      <c r="E9" t="n" s="8">
        <v>1.0</v>
      </c>
      <c r="F9" t="n" s="8">
        <v>1589.0</v>
      </c>
      <c r="G9" t="s" s="8">
        <v>53</v>
      </c>
      <c r="H9" t="s" s="8">
        <v>54</v>
      </c>
      <c r="I9" t="s" s="8">
        <v>57</v>
      </c>
    </row>
    <row r="10" spans="1:9" x14ac:dyDescent="0.2" ht="16.0" customHeight="true">
      <c r="A10" s="7" t="n">
        <v>4.6818009E7</v>
      </c>
      <c r="B10" s="8" t="s">
        <v>51</v>
      </c>
      <c r="C10" s="8" t="n">
        <f>IF(false,"120906022", "120906022")</f>
      </c>
      <c r="D10" s="8" t="s">
        <v>58</v>
      </c>
      <c r="E10" s="8" t="n">
        <v>1.0</v>
      </c>
      <c r="F10" s="8" t="n">
        <v>1089.0</v>
      </c>
      <c r="G10" s="8" t="s">
        <v>53</v>
      </c>
      <c r="H10" t="s" s="8">
        <v>54</v>
      </c>
      <c r="I10" t="s" s="8">
        <v>59</v>
      </c>
    </row>
    <row r="11" ht="16.0" customHeight="true">
      <c r="A11" t="n" s="7">
        <v>4.6248122E7</v>
      </c>
      <c r="B11" t="s" s="8">
        <v>60</v>
      </c>
      <c r="C11" t="n" s="8">
        <f>IF(false,"01-003884", "01-003884")</f>
      </c>
      <c r="D11" t="s" s="8">
        <v>61</v>
      </c>
      <c r="E11" t="n" s="8">
        <v>3.0</v>
      </c>
      <c r="F11" t="n" s="8">
        <v>2325.0</v>
      </c>
      <c r="G11" t="s" s="8">
        <v>53</v>
      </c>
      <c r="H11" t="s" s="8">
        <v>54</v>
      </c>
      <c r="I11" t="s" s="8">
        <v>62</v>
      </c>
    </row>
    <row r="12" spans="1:9" x14ac:dyDescent="0.2" ht="16.0" customHeight="true">
      <c r="A12" s="7" t="n">
        <v>4.7117502E7</v>
      </c>
      <c r="B12" t="s" s="8">
        <v>63</v>
      </c>
      <c r="C12" t="n" s="8">
        <f>IF(false,"005-1122", "005-1122")</f>
      </c>
      <c r="D12" t="s" s="8">
        <v>64</v>
      </c>
      <c r="E12" t="n" s="8">
        <v>1.0</v>
      </c>
      <c r="F12" t="n" s="8">
        <v>321.0</v>
      </c>
      <c r="G12" t="s" s="8">
        <v>53</v>
      </c>
      <c r="H12" t="s" s="8">
        <v>54</v>
      </c>
      <c r="I12" t="s" s="8">
        <v>65</v>
      </c>
    </row>
    <row r="13" spans="1:9" s="8" customFormat="1" ht="16.0" x14ac:dyDescent="0.2" customHeight="true">
      <c r="A13" s="7" t="n">
        <v>4.7073345E7</v>
      </c>
      <c r="B13" s="8" t="s">
        <v>63</v>
      </c>
      <c r="C13" s="8" t="n">
        <f>IF(false,"005-1250", "005-1250")</f>
      </c>
      <c r="D13" s="8" t="s">
        <v>56</v>
      </c>
      <c r="E13" s="8" t="n">
        <v>2.0</v>
      </c>
      <c r="F13" s="8" t="n">
        <v>2978.0</v>
      </c>
      <c r="G13" s="8" t="s">
        <v>53</v>
      </c>
      <c r="H13" s="8" t="s">
        <v>54</v>
      </c>
      <c r="I13" s="8" t="s">
        <v>66</v>
      </c>
    </row>
    <row r="14" spans="1:9" x14ac:dyDescent="0.2" ht="16.0" customHeight="true">
      <c r="A14" s="7" t="n">
        <v>4.7082785E7</v>
      </c>
      <c r="B14" s="8" t="s">
        <v>63</v>
      </c>
      <c r="C14" s="8" t="n">
        <f>IF(false,"120921853", "120921853")</f>
      </c>
      <c r="D14" s="8" t="s">
        <v>67</v>
      </c>
      <c r="E14" s="8" t="n">
        <v>1.0</v>
      </c>
      <c r="F14" s="8" t="n">
        <v>572.0</v>
      </c>
      <c r="G14" s="8" t="s">
        <v>53</v>
      </c>
      <c r="H14" s="8" t="s">
        <v>54</v>
      </c>
      <c r="I14" s="8" t="s">
        <v>68</v>
      </c>
    </row>
    <row r="15" ht="16.0" customHeight="true">
      <c r="A15" t="n" s="7">
        <v>4.6234409E7</v>
      </c>
      <c r="B15" t="s" s="8">
        <v>60</v>
      </c>
      <c r="C15" t="n" s="8">
        <f>IF(false,"01-003884", "01-003884")</f>
      </c>
      <c r="D15" t="s" s="8">
        <v>61</v>
      </c>
      <c r="E15" t="n" s="8">
        <v>5.0</v>
      </c>
      <c r="F15" t="n" s="8">
        <v>3875.0</v>
      </c>
      <c r="G15" t="s" s="8">
        <v>53</v>
      </c>
      <c r="H15" t="s" s="8">
        <v>54</v>
      </c>
      <c r="I15" t="s" s="8">
        <v>69</v>
      </c>
    </row>
    <row r="16" spans="1:9" s="1" customFormat="1" x14ac:dyDescent="0.2" ht="16.0" customHeight="true">
      <c r="A16" s="7" t="n">
        <v>4.6805422E7</v>
      </c>
      <c r="B16" t="s" s="8">
        <v>51</v>
      </c>
      <c r="C16" t="n" s="8">
        <f>IF(false,"120922351", "120922351")</f>
      </c>
      <c r="D16" t="s" s="8">
        <v>70</v>
      </c>
      <c r="E16" t="n" s="8">
        <v>2.0</v>
      </c>
      <c r="F16" s="8" t="n">
        <v>735.0</v>
      </c>
      <c r="G16" s="8" t="s">
        <v>53</v>
      </c>
      <c r="H16" s="8" t="s">
        <v>54</v>
      </c>
      <c r="I16" s="8" t="s">
        <v>71</v>
      </c>
    </row>
    <row r="17" spans="1:9" x14ac:dyDescent="0.2" ht="16.0" customHeight="true">
      <c r="A17" s="7" t="n">
        <v>4.7031741E7</v>
      </c>
      <c r="B17" s="8" t="s">
        <v>63</v>
      </c>
      <c r="C17" s="8" t="n">
        <f>IF(false,"003-315", "003-315")</f>
      </c>
      <c r="D17" s="8" t="s">
        <v>72</v>
      </c>
      <c r="E17" s="8" t="n">
        <v>2.0</v>
      </c>
      <c r="F17" s="8" t="n">
        <v>2496.0</v>
      </c>
      <c r="G17" s="8" t="s">
        <v>53</v>
      </c>
      <c r="H17" s="8" t="s">
        <v>54</v>
      </c>
      <c r="I17" s="8" t="s">
        <v>73</v>
      </c>
    </row>
    <row r="18" spans="1:9" x14ac:dyDescent="0.2" ht="16.0" customHeight="true">
      <c r="A18" s="7" t="n">
        <v>4.6854793E7</v>
      </c>
      <c r="B18" t="s" s="8">
        <v>51</v>
      </c>
      <c r="C18" t="n" s="8">
        <f>IF(false,"003-319", "003-319")</f>
      </c>
      <c r="D18" t="s" s="8">
        <v>74</v>
      </c>
      <c r="E18" t="n" s="8">
        <v>1.0</v>
      </c>
      <c r="F18" t="n" s="8">
        <v>1329.0</v>
      </c>
      <c r="G18" t="s" s="8">
        <v>53</v>
      </c>
      <c r="H18" t="s" s="8">
        <v>54</v>
      </c>
      <c r="I18" t="s" s="8">
        <v>75</v>
      </c>
    </row>
    <row r="19" spans="1:9" ht="16.0" x14ac:dyDescent="0.2" customHeight="true">
      <c r="A19" s="7" t="n">
        <v>4.6448486E7</v>
      </c>
      <c r="B19" s="8" t="s">
        <v>76</v>
      </c>
      <c r="C19" s="8" t="n">
        <f>IF(false,"120922551", "120922551")</f>
      </c>
      <c r="D19" s="8" t="s">
        <v>77</v>
      </c>
      <c r="E19" s="8" t="n">
        <v>1.0</v>
      </c>
      <c r="F19" s="8" t="n">
        <v>635.0</v>
      </c>
      <c r="G19" s="8" t="s">
        <v>53</v>
      </c>
      <c r="H19" s="8" t="s">
        <v>54</v>
      </c>
      <c r="I19" s="8" t="s">
        <v>78</v>
      </c>
    </row>
    <row r="20" spans="1:9" x14ac:dyDescent="0.2" ht="16.0" customHeight="true">
      <c r="A20" s="7" t="n">
        <v>4.7105613E7</v>
      </c>
      <c r="B20" s="8" t="s">
        <v>63</v>
      </c>
      <c r="C20" s="8" t="n">
        <f>IF(false,"120922884", "120922884")</f>
      </c>
      <c r="D20" s="8" t="s">
        <v>79</v>
      </c>
      <c r="E20" s="8" t="n">
        <v>1.0</v>
      </c>
      <c r="F20" s="8" t="n">
        <v>749.0</v>
      </c>
      <c r="G20" s="8" t="s">
        <v>53</v>
      </c>
      <c r="H20" s="8" t="s">
        <v>54</v>
      </c>
      <c r="I20" s="8" t="s">
        <v>80</v>
      </c>
    </row>
    <row r="21" ht="16.0" customHeight="true">
      <c r="A21" t="n" s="7">
        <v>4.6440313E7</v>
      </c>
      <c r="B21" t="s" s="8">
        <v>76</v>
      </c>
      <c r="C21" t="n" s="8">
        <f>IF(false,"120923033", "120923033")</f>
      </c>
      <c r="D21" t="s" s="8">
        <v>81</v>
      </c>
      <c r="E21" t="n" s="8">
        <v>1.0</v>
      </c>
      <c r="F21" t="n" s="8">
        <v>444.0</v>
      </c>
      <c r="G21" t="s" s="8">
        <v>53</v>
      </c>
      <c r="H21" t="s" s="8">
        <v>54</v>
      </c>
      <c r="I21" t="s" s="8">
        <v>82</v>
      </c>
    </row>
    <row r="22" spans="1:9" s="1" customFormat="1" x14ac:dyDescent="0.2" ht="16.0" customHeight="true">
      <c r="A22" s="7" t="n">
        <v>4.592259E7</v>
      </c>
      <c r="B22" t="s" s="8">
        <v>83</v>
      </c>
      <c r="C22" t="n" s="8">
        <f>IF(false,"120922389", "120922389")</f>
      </c>
      <c r="D22" t="s" s="8">
        <v>84</v>
      </c>
      <c r="E22" t="n" s="8">
        <v>1.0</v>
      </c>
      <c r="F22" s="8" t="n">
        <v>289.0</v>
      </c>
      <c r="G22" s="8" t="s">
        <v>53</v>
      </c>
      <c r="H22" s="8" t="s">
        <v>54</v>
      </c>
      <c r="I22" s="8" t="s">
        <v>85</v>
      </c>
    </row>
    <row r="23" spans="1:9" x14ac:dyDescent="0.2" ht="16.0" customHeight="true">
      <c r="A23" s="7" t="n">
        <v>4.6743745E7</v>
      </c>
      <c r="B23" s="8" t="s">
        <v>86</v>
      </c>
      <c r="C23" s="8" t="n">
        <f>IF(false,"01-003956", "01-003956")</f>
      </c>
      <c r="D23" s="8" t="s">
        <v>87</v>
      </c>
      <c r="E23" s="8" t="n">
        <v>2.0</v>
      </c>
      <c r="F23" s="8" t="n">
        <v>798.0</v>
      </c>
      <c r="G23" s="8" t="s">
        <v>53</v>
      </c>
      <c r="H23" s="8" t="s">
        <v>54</v>
      </c>
      <c r="I23" s="8" t="s">
        <v>88</v>
      </c>
    </row>
    <row r="24" ht="16.0" customHeight="true">
      <c r="A24" t="n" s="7">
        <v>4.5884761E7</v>
      </c>
      <c r="B24" t="s" s="8">
        <v>83</v>
      </c>
      <c r="C24" t="n" s="8">
        <f>IF(false,"120921470", "120921470")</f>
      </c>
      <c r="D24" t="s" s="8">
        <v>89</v>
      </c>
      <c r="E24" t="n" s="8">
        <v>1.0</v>
      </c>
      <c r="F24" t="n" s="8">
        <v>335.0</v>
      </c>
      <c r="G24" t="s" s="8">
        <v>53</v>
      </c>
      <c r="H24" t="s" s="8">
        <v>54</v>
      </c>
      <c r="I24" t="s" s="8">
        <v>90</v>
      </c>
    </row>
    <row r="25" spans="1:9" s="1" customFormat="1" x14ac:dyDescent="0.2" ht="16.0" customHeight="true">
      <c r="A25" t="n" s="7">
        <v>4.7233163E7</v>
      </c>
      <c r="B25" t="s" s="8">
        <v>91</v>
      </c>
      <c r="C25" t="n" s="8">
        <f>IF(false,"120922875", "120922875")</f>
      </c>
      <c r="D25" t="s" s="8">
        <v>92</v>
      </c>
      <c r="E25" t="n" s="8">
        <v>1.0</v>
      </c>
      <c r="F25" t="n" s="8">
        <v>2036.0</v>
      </c>
      <c r="G25" t="s" s="8">
        <v>53</v>
      </c>
      <c r="H25" t="s" s="8">
        <v>54</v>
      </c>
      <c r="I25" t="s" s="8">
        <v>93</v>
      </c>
    </row>
    <row r="26" ht="16.0" customHeight="true">
      <c r="A26" t="n" s="7">
        <v>4.6868304E7</v>
      </c>
      <c r="B26" t="s" s="8">
        <v>51</v>
      </c>
      <c r="C26" t="n" s="8">
        <f>IF(false,"120922837", "120922837")</f>
      </c>
      <c r="D26" t="s" s="8">
        <v>94</v>
      </c>
      <c r="E26" t="n" s="8">
        <v>1.0</v>
      </c>
      <c r="F26" t="n" s="8">
        <v>388.0</v>
      </c>
      <c r="G26" t="s" s="8">
        <v>53</v>
      </c>
      <c r="H26" t="s" s="8">
        <v>54</v>
      </c>
      <c r="I26" t="s" s="8">
        <v>95</v>
      </c>
    </row>
    <row r="27" ht="16.0" customHeight="true">
      <c r="A27" t="n" s="7">
        <v>4.5810727E7</v>
      </c>
      <c r="B27" t="s" s="8">
        <v>96</v>
      </c>
      <c r="C27" t="n" s="8">
        <f>IF(false,"005-1516", "005-1516")</f>
      </c>
      <c r="D27" t="s" s="8">
        <v>97</v>
      </c>
      <c r="E27" t="n" s="8">
        <v>1.0</v>
      </c>
      <c r="F27" t="n" s="8">
        <v>792.0</v>
      </c>
      <c r="G27" t="s" s="8">
        <v>53</v>
      </c>
      <c r="H27" t="s" s="8">
        <v>54</v>
      </c>
      <c r="I27" t="s" s="8">
        <v>98</v>
      </c>
    </row>
    <row r="28" ht="16.0" customHeight="true">
      <c r="A28" t="n" s="7">
        <v>4.5945683E7</v>
      </c>
      <c r="B28" t="s" s="8">
        <v>99</v>
      </c>
      <c r="C28" t="n" s="8">
        <f>IF(false,"01-004117", "01-004117")</f>
      </c>
      <c r="D28" t="s" s="8">
        <v>100</v>
      </c>
      <c r="E28" t="n" s="8">
        <v>1.0</v>
      </c>
      <c r="F28" t="n" s="8">
        <v>781.0</v>
      </c>
      <c r="G28" t="s" s="8">
        <v>53</v>
      </c>
      <c r="H28" t="s" s="8">
        <v>54</v>
      </c>
      <c r="I28" t="s" s="8">
        <v>101</v>
      </c>
    </row>
    <row r="29" spans="1:9" s="1" customFormat="1" x14ac:dyDescent="0.2" ht="16.0" customHeight="true">
      <c r="A29" t="n" s="7">
        <v>4.6913996E7</v>
      </c>
      <c r="B29" t="s" s="8">
        <v>102</v>
      </c>
      <c r="C29" t="n" s="8">
        <f>IF(false,"120921439", "120921439")</f>
      </c>
      <c r="D29" t="s" s="8">
        <v>103</v>
      </c>
      <c r="E29" t="n" s="8">
        <v>1.0</v>
      </c>
      <c r="F29" t="n" s="8">
        <v>599.0</v>
      </c>
      <c r="G29" s="8" t="s">
        <v>53</v>
      </c>
      <c r="H29" t="s" s="8">
        <v>54</v>
      </c>
      <c r="I29" s="8" t="s">
        <v>104</v>
      </c>
    </row>
    <row r="30" ht="16.0" customHeight="true">
      <c r="A30" t="n" s="7">
        <v>4.6334054E7</v>
      </c>
      <c r="B30" t="s" s="8">
        <v>60</v>
      </c>
      <c r="C30" t="n" s="8">
        <f>IF(false,"120921439", "120921439")</f>
      </c>
      <c r="D30" t="s" s="8">
        <v>103</v>
      </c>
      <c r="E30" t="n" s="8">
        <v>1.0</v>
      </c>
      <c r="F30" t="n" s="8">
        <v>477.0</v>
      </c>
      <c r="G30" t="s" s="8">
        <v>53</v>
      </c>
      <c r="H30" t="s" s="8">
        <v>54</v>
      </c>
      <c r="I30" t="s" s="8">
        <v>105</v>
      </c>
    </row>
    <row r="31" ht="16.0" customHeight="true">
      <c r="A31" t="n" s="7">
        <v>4.6842356E7</v>
      </c>
      <c r="B31" t="s" s="8">
        <v>51</v>
      </c>
      <c r="C31" t="n" s="8">
        <f>IF(false,"120922651", "120922651")</f>
      </c>
      <c r="D31" t="s" s="8">
        <v>106</v>
      </c>
      <c r="E31" t="n" s="8">
        <v>1.0</v>
      </c>
      <c r="F31" t="n" s="8">
        <v>378.0</v>
      </c>
      <c r="G31" t="s" s="8">
        <v>53</v>
      </c>
      <c r="H31" t="s" s="8">
        <v>54</v>
      </c>
      <c r="I31" t="s" s="8">
        <v>107</v>
      </c>
    </row>
    <row r="32" ht="16.0" customHeight="true">
      <c r="A32" t="n" s="7">
        <v>4.702962E7</v>
      </c>
      <c r="B32" t="s" s="8">
        <v>63</v>
      </c>
      <c r="C32" t="n" s="8">
        <f>IF(false,"003-319", "003-319")</f>
      </c>
      <c r="D32" t="s" s="8">
        <v>74</v>
      </c>
      <c r="E32" t="n" s="8">
        <v>1.0</v>
      </c>
      <c r="F32" t="n" s="8">
        <v>1329.0</v>
      </c>
      <c r="G32" t="s" s="8">
        <v>53</v>
      </c>
      <c r="H32" t="s" s="8">
        <v>54</v>
      </c>
      <c r="I32" t="s" s="8">
        <v>108</v>
      </c>
    </row>
    <row r="33" ht="16.0" customHeight="true">
      <c r="A33" t="n" s="7">
        <v>4.7111392E7</v>
      </c>
      <c r="B33" t="s" s="8">
        <v>63</v>
      </c>
      <c r="C33" t="n" s="8">
        <f>IF(false,"005-1250", "005-1250")</f>
      </c>
      <c r="D33" t="s" s="8">
        <v>56</v>
      </c>
      <c r="E33" t="n" s="8">
        <v>1.0</v>
      </c>
      <c r="F33" t="n" s="8">
        <v>1482.0</v>
      </c>
      <c r="G33" t="s" s="8">
        <v>53</v>
      </c>
      <c r="H33" t="s" s="8">
        <v>54</v>
      </c>
      <c r="I33" t="s" s="8">
        <v>109</v>
      </c>
    </row>
    <row r="34" ht="16.0" customHeight="true">
      <c r="A34" t="n" s="7">
        <v>4.7037314E7</v>
      </c>
      <c r="B34" t="s" s="8">
        <v>63</v>
      </c>
      <c r="C34" t="n" s="8">
        <f>IF(false,"120921791", "120921791")</f>
      </c>
      <c r="D34" t="s" s="8">
        <v>110</v>
      </c>
      <c r="E34" t="n" s="8">
        <v>1.0</v>
      </c>
      <c r="F34" t="n" s="8">
        <v>1536.0</v>
      </c>
      <c r="G34" t="s" s="8">
        <v>53</v>
      </c>
      <c r="H34" t="s" s="8">
        <v>54</v>
      </c>
      <c r="I34" t="s" s="8">
        <v>111</v>
      </c>
    </row>
    <row r="35" ht="16.0" customHeight="true">
      <c r="A35" t="n" s="7">
        <v>4.6849144E7</v>
      </c>
      <c r="B35" t="s" s="8">
        <v>51</v>
      </c>
      <c r="C35" t="n" s="8">
        <f>IF(false,"120922641", "120922641")</f>
      </c>
      <c r="D35" t="s" s="8">
        <v>112</v>
      </c>
      <c r="E35" t="n" s="8">
        <v>2.0</v>
      </c>
      <c r="F35" t="n" s="8">
        <v>345.0</v>
      </c>
      <c r="G35" t="s" s="8">
        <v>53</v>
      </c>
      <c r="H35" t="s" s="8">
        <v>54</v>
      </c>
      <c r="I35" t="s" s="8">
        <v>113</v>
      </c>
    </row>
    <row r="36" ht="16.0" customHeight="true">
      <c r="A36" t="n" s="7">
        <v>4.7277027E7</v>
      </c>
      <c r="B36" t="s" s="8">
        <v>54</v>
      </c>
      <c r="C36" t="n" s="8">
        <f>IF(false,"120922388", "120922388")</f>
      </c>
      <c r="D36" t="s" s="8">
        <v>114</v>
      </c>
      <c r="E36" t="n" s="8">
        <v>1.0</v>
      </c>
      <c r="F36" t="n" s="8">
        <v>187.0</v>
      </c>
      <c r="G36" t="s" s="8">
        <v>53</v>
      </c>
      <c r="H36" t="s" s="8">
        <v>54</v>
      </c>
      <c r="I36" t="s" s="8">
        <v>115</v>
      </c>
    </row>
    <row r="37" ht="16.0" customHeight="true">
      <c r="A37" t="n" s="7">
        <v>4.706343E7</v>
      </c>
      <c r="B37" t="s" s="8">
        <v>63</v>
      </c>
      <c r="C37" t="n" s="8">
        <f>IF(false,"120921370", "120921370")</f>
      </c>
      <c r="D37" t="s" s="8">
        <v>52</v>
      </c>
      <c r="E37" t="n" s="8">
        <v>1.0</v>
      </c>
      <c r="F37" t="n" s="8">
        <v>1599.0</v>
      </c>
      <c r="G37" t="s" s="8">
        <v>53</v>
      </c>
      <c r="H37" t="s" s="8">
        <v>54</v>
      </c>
      <c r="I37" t="s" s="8">
        <v>116</v>
      </c>
    </row>
    <row r="38" ht="16.0" customHeight="true">
      <c r="A38" t="n" s="7">
        <v>4.6870295E7</v>
      </c>
      <c r="B38" t="s" s="8">
        <v>51</v>
      </c>
      <c r="C38" t="n" s="8">
        <f>IF(false,"005-1376", "005-1376")</f>
      </c>
      <c r="D38" t="s" s="8">
        <v>117</v>
      </c>
      <c r="E38" t="n" s="8">
        <v>1.0</v>
      </c>
      <c r="F38" t="n" s="8">
        <v>526.0</v>
      </c>
      <c r="G38" t="s" s="8">
        <v>53</v>
      </c>
      <c r="H38" t="s" s="8">
        <v>54</v>
      </c>
      <c r="I38" t="s" s="8">
        <v>118</v>
      </c>
    </row>
    <row r="39" ht="16.0" customHeight="true">
      <c r="A39" t="n" s="7">
        <v>4.7037132E7</v>
      </c>
      <c r="B39" t="s" s="8">
        <v>63</v>
      </c>
      <c r="C39" t="n" s="8">
        <f>IF(false,"005-1254", "005-1254")</f>
      </c>
      <c r="D39" t="s" s="8">
        <v>119</v>
      </c>
      <c r="E39" t="n" s="8">
        <v>1.0</v>
      </c>
      <c r="F39" t="n" s="8">
        <v>470.0</v>
      </c>
      <c r="G39" t="s" s="8">
        <v>53</v>
      </c>
      <c r="H39" t="s" s="8">
        <v>54</v>
      </c>
      <c r="I39" t="s" s="8">
        <v>120</v>
      </c>
    </row>
    <row r="40" ht="16.0" customHeight="true">
      <c r="A40" t="n" s="7">
        <v>4.7008145E7</v>
      </c>
      <c r="B40" t="s" s="8">
        <v>102</v>
      </c>
      <c r="C40" t="n" s="8">
        <f>IF(false,"005-1376", "005-1376")</f>
      </c>
      <c r="D40" t="s" s="8">
        <v>117</v>
      </c>
      <c r="E40" t="n" s="8">
        <v>1.0</v>
      </c>
      <c r="F40" t="n" s="8">
        <v>573.0</v>
      </c>
      <c r="G40" t="s" s="8">
        <v>53</v>
      </c>
      <c r="H40" t="s" s="8">
        <v>54</v>
      </c>
      <c r="I40" t="s" s="8">
        <v>121</v>
      </c>
    </row>
    <row r="41" ht="16.0" customHeight="true">
      <c r="A41" t="n" s="7">
        <v>4.7008145E7</v>
      </c>
      <c r="B41" t="s" s="8">
        <v>102</v>
      </c>
      <c r="C41" t="n" s="8">
        <f>IF(false,"005-1378", "005-1378")</f>
      </c>
      <c r="D41" t="s" s="8">
        <v>122</v>
      </c>
      <c r="E41" t="n" s="8">
        <v>1.0</v>
      </c>
      <c r="F41" t="n" s="8">
        <v>548.0</v>
      </c>
      <c r="G41" t="s" s="8">
        <v>53</v>
      </c>
      <c r="H41" t="s" s="8">
        <v>54</v>
      </c>
      <c r="I41" t="s" s="8">
        <v>121</v>
      </c>
    </row>
    <row r="42" ht="16.0" customHeight="true">
      <c r="A42" t="n" s="7">
        <v>4.6936473E7</v>
      </c>
      <c r="B42" t="s" s="8">
        <v>102</v>
      </c>
      <c r="C42" t="n" s="8">
        <f>IF(false,"120922783", "120922783")</f>
      </c>
      <c r="D42" t="s" s="8">
        <v>123</v>
      </c>
      <c r="E42" t="n" s="8">
        <v>1.0</v>
      </c>
      <c r="F42" t="n" s="8">
        <v>356.0</v>
      </c>
      <c r="G42" t="s" s="8">
        <v>53</v>
      </c>
      <c r="H42" t="s" s="8">
        <v>54</v>
      </c>
      <c r="I42" t="s" s="8">
        <v>124</v>
      </c>
    </row>
    <row r="43" ht="16.0" customHeight="true">
      <c r="A43" t="n" s="7">
        <v>4.690562E7</v>
      </c>
      <c r="B43" t="s" s="8">
        <v>102</v>
      </c>
      <c r="C43" t="n" s="8">
        <f>IF(false,"005-1250", "005-1250")</f>
      </c>
      <c r="D43" t="s" s="8">
        <v>56</v>
      </c>
      <c r="E43" t="n" s="8">
        <v>1.0</v>
      </c>
      <c r="F43" t="n" s="8">
        <v>722.0</v>
      </c>
      <c r="G43" t="s" s="8">
        <v>53</v>
      </c>
      <c r="H43" t="s" s="8">
        <v>54</v>
      </c>
      <c r="I43" t="s" s="8">
        <v>125</v>
      </c>
    </row>
    <row r="44" ht="16.0" customHeight="true">
      <c r="A44" t="n" s="7">
        <v>4.6978036E7</v>
      </c>
      <c r="B44" t="s" s="8">
        <v>102</v>
      </c>
      <c r="C44" t="n" s="8">
        <f>IF(false,"120921937", "120921937")</f>
      </c>
      <c r="D44" t="s" s="8">
        <v>126</v>
      </c>
      <c r="E44" t="n" s="8">
        <v>1.0</v>
      </c>
      <c r="F44" t="n" s="8">
        <v>841.0</v>
      </c>
      <c r="G44" t="s" s="8">
        <v>53</v>
      </c>
      <c r="H44" t="s" s="8">
        <v>54</v>
      </c>
      <c r="I44" t="s" s="8">
        <v>127</v>
      </c>
    </row>
    <row r="45" ht="16.0" customHeight="true">
      <c r="A45" t="n" s="7">
        <v>4.6858561E7</v>
      </c>
      <c r="B45" t="s" s="8">
        <v>51</v>
      </c>
      <c r="C45" t="n" s="8">
        <f>IF(false,"005-1373", "005-1373")</f>
      </c>
      <c r="D45" t="s" s="8">
        <v>128</v>
      </c>
      <c r="E45" t="n" s="8">
        <v>1.0</v>
      </c>
      <c r="F45" t="n" s="8">
        <v>423.0</v>
      </c>
      <c r="G45" t="s" s="8">
        <v>53</v>
      </c>
      <c r="H45" t="s" s="8">
        <v>54</v>
      </c>
      <c r="I45" t="s" s="8">
        <v>129</v>
      </c>
    </row>
    <row r="46" ht="16.0" customHeight="true">
      <c r="A46" t="n" s="7">
        <v>4.688015E7</v>
      </c>
      <c r="B46" t="s" s="8">
        <v>51</v>
      </c>
      <c r="C46" t="n" s="8">
        <f>IF(false,"003-319", "003-319")</f>
      </c>
      <c r="D46" t="s" s="8">
        <v>74</v>
      </c>
      <c r="E46" t="n" s="8">
        <v>1.0</v>
      </c>
      <c r="F46" t="n" s="8">
        <v>853.0</v>
      </c>
      <c r="G46" t="s" s="8">
        <v>53</v>
      </c>
      <c r="H46" t="s" s="8">
        <v>54</v>
      </c>
      <c r="I46" t="s" s="8">
        <v>130</v>
      </c>
    </row>
    <row r="47" ht="16.0" customHeight="true">
      <c r="A47" t="n" s="7">
        <v>4.7007233E7</v>
      </c>
      <c r="B47" t="s" s="8">
        <v>102</v>
      </c>
      <c r="C47" t="n" s="8">
        <f>IF(false,"120921370", "120921370")</f>
      </c>
      <c r="D47" t="s" s="8">
        <v>52</v>
      </c>
      <c r="E47" t="n" s="8">
        <v>1.0</v>
      </c>
      <c r="F47" t="n" s="8">
        <v>1799.0</v>
      </c>
      <c r="G47" t="s" s="8">
        <v>53</v>
      </c>
      <c r="H47" t="s" s="8">
        <v>54</v>
      </c>
      <c r="I47" t="s" s="8">
        <v>131</v>
      </c>
    </row>
    <row r="48" ht="16.0" customHeight="true">
      <c r="A48" t="n" s="7">
        <v>4.6858384E7</v>
      </c>
      <c r="B48" t="s" s="8">
        <v>51</v>
      </c>
      <c r="C48" t="n" s="8">
        <f>IF(false,"01-003810", "01-003810")</f>
      </c>
      <c r="D48" t="s" s="8">
        <v>132</v>
      </c>
      <c r="E48" t="n" s="8">
        <v>2.0</v>
      </c>
      <c r="F48" t="n" s="8">
        <v>707.0</v>
      </c>
      <c r="G48" t="s" s="8">
        <v>53</v>
      </c>
      <c r="H48" t="s" s="8">
        <v>54</v>
      </c>
      <c r="I48" t="s" s="8">
        <v>133</v>
      </c>
    </row>
    <row r="49" ht="16.0" customHeight="true">
      <c r="A49" t="n" s="7">
        <v>4.7017894E7</v>
      </c>
      <c r="B49" t="s" s="8">
        <v>63</v>
      </c>
      <c r="C49" t="n" s="8">
        <f>IF(false,"120921899", "120921899")</f>
      </c>
      <c r="D49" t="s" s="8">
        <v>134</v>
      </c>
      <c r="E49" t="n" s="8">
        <v>1.0</v>
      </c>
      <c r="F49" t="n" s="8">
        <v>1219.0</v>
      </c>
      <c r="G49" t="s" s="8">
        <v>53</v>
      </c>
      <c r="H49" t="s" s="8">
        <v>54</v>
      </c>
      <c r="I49" t="s" s="8">
        <v>135</v>
      </c>
    </row>
    <row r="50" ht="16.0" customHeight="true">
      <c r="A50" t="n" s="7">
        <v>4.6286174E7</v>
      </c>
      <c r="B50" t="s" s="8">
        <v>60</v>
      </c>
      <c r="C50" t="n" s="8">
        <f>IF(false,"005-1515", "005-1515")</f>
      </c>
      <c r="D50" t="s" s="8">
        <v>136</v>
      </c>
      <c r="E50" t="n" s="8">
        <v>1.0</v>
      </c>
      <c r="F50" t="n" s="8">
        <v>749.0</v>
      </c>
      <c r="G50" t="s" s="8">
        <v>53</v>
      </c>
      <c r="H50" t="s" s="8">
        <v>54</v>
      </c>
      <c r="I50" t="s" s="8">
        <v>137</v>
      </c>
    </row>
    <row r="51" ht="16.0" customHeight="true">
      <c r="A51" t="n" s="7">
        <v>4.6991457E7</v>
      </c>
      <c r="B51" t="s" s="8">
        <v>102</v>
      </c>
      <c r="C51" t="n" s="8">
        <f>IF(false,"120921370", "120921370")</f>
      </c>
      <c r="D51" t="s" s="8">
        <v>52</v>
      </c>
      <c r="E51" t="n" s="8">
        <v>1.0</v>
      </c>
      <c r="F51" t="n" s="8">
        <v>1799.0</v>
      </c>
      <c r="G51" t="s" s="8">
        <v>53</v>
      </c>
      <c r="H51" t="s" s="8">
        <v>54</v>
      </c>
      <c r="I51" t="s" s="8">
        <v>138</v>
      </c>
    </row>
    <row r="52" ht="16.0" customHeight="true">
      <c r="A52" t="n" s="7">
        <v>4.6299726E7</v>
      </c>
      <c r="B52" t="s" s="8">
        <v>60</v>
      </c>
      <c r="C52" t="n" s="8">
        <f>IF(false,"120921545", "120921545")</f>
      </c>
      <c r="D52" t="s" s="8">
        <v>139</v>
      </c>
      <c r="E52" t="n" s="8">
        <v>3.0</v>
      </c>
      <c r="F52" t="n" s="8">
        <v>2265.0</v>
      </c>
      <c r="G52" t="s" s="8">
        <v>53</v>
      </c>
      <c r="H52" t="s" s="8">
        <v>54</v>
      </c>
      <c r="I52" t="s" s="8">
        <v>140</v>
      </c>
    </row>
    <row r="53" ht="16.0" customHeight="true">
      <c r="A53" t="n" s="7">
        <v>4.6748337E7</v>
      </c>
      <c r="B53" t="s" s="8">
        <v>86</v>
      </c>
      <c r="C53" t="n" s="8">
        <f>IF(false,"005-1726", "005-1726")</f>
      </c>
      <c r="D53" t="s" s="8">
        <v>141</v>
      </c>
      <c r="E53" t="n" s="8">
        <v>1.0</v>
      </c>
      <c r="F53" t="n" s="8">
        <v>1229.0</v>
      </c>
      <c r="G53" t="s" s="8">
        <v>53</v>
      </c>
      <c r="H53" t="s" s="8">
        <v>54</v>
      </c>
      <c r="I53" t="s" s="8">
        <v>142</v>
      </c>
    </row>
    <row r="54" ht="16.0" customHeight="true">
      <c r="A54" t="n" s="7">
        <v>4.6788125E7</v>
      </c>
      <c r="B54" t="s" s="8">
        <v>86</v>
      </c>
      <c r="C54" t="n" s="8">
        <f>IF(false,"120921370", "120921370")</f>
      </c>
      <c r="D54" t="s" s="8">
        <v>52</v>
      </c>
      <c r="E54" t="n" s="8">
        <v>1.0</v>
      </c>
      <c r="F54" t="n" s="8">
        <v>1799.0</v>
      </c>
      <c r="G54" t="s" s="8">
        <v>53</v>
      </c>
      <c r="H54" t="s" s="8">
        <v>54</v>
      </c>
      <c r="I54" t="s" s="8">
        <v>143</v>
      </c>
    </row>
    <row r="55" ht="16.0" customHeight="true">
      <c r="A55" t="n" s="7">
        <v>4.6890827E7</v>
      </c>
      <c r="B55" t="s" s="8">
        <v>51</v>
      </c>
      <c r="C55" t="n" s="8">
        <f>IF(false,"120923029", "120923029")</f>
      </c>
      <c r="D55" t="s" s="8">
        <v>144</v>
      </c>
      <c r="E55" t="n" s="8">
        <v>1.0</v>
      </c>
      <c r="F55" t="n" s="8">
        <v>554.0</v>
      </c>
      <c r="G55" t="s" s="8">
        <v>53</v>
      </c>
      <c r="H55" t="s" s="8">
        <v>54</v>
      </c>
      <c r="I55" t="s" s="8">
        <v>145</v>
      </c>
    </row>
    <row r="56" ht="16.0" customHeight="true">
      <c r="A56" t="n" s="7">
        <v>4.7004461E7</v>
      </c>
      <c r="B56" t="s" s="8">
        <v>102</v>
      </c>
      <c r="C56" t="n" s="8">
        <f>IF(false,"120922352", "120922352")</f>
      </c>
      <c r="D56" t="s" s="8">
        <v>146</v>
      </c>
      <c r="E56" t="n" s="8">
        <v>1.0</v>
      </c>
      <c r="F56" t="n" s="8">
        <v>879.0</v>
      </c>
      <c r="G56" t="s" s="8">
        <v>53</v>
      </c>
      <c r="H56" t="s" s="8">
        <v>54</v>
      </c>
      <c r="I56" t="s" s="8">
        <v>147</v>
      </c>
    </row>
    <row r="57" ht="16.0" customHeight="true">
      <c r="A57" t="n" s="7">
        <v>4.6822928E7</v>
      </c>
      <c r="B57" t="s" s="8">
        <v>51</v>
      </c>
      <c r="C57" t="n" s="8">
        <f>IF(false,"005-1515", "005-1515")</f>
      </c>
      <c r="D57" t="s" s="8">
        <v>136</v>
      </c>
      <c r="E57" t="n" s="8">
        <v>1.0</v>
      </c>
      <c r="F57" t="n" s="8">
        <v>966.0</v>
      </c>
      <c r="G57" t="s" s="8">
        <v>53</v>
      </c>
      <c r="H57" t="s" s="8">
        <v>54</v>
      </c>
      <c r="I57" t="s" s="8">
        <v>148</v>
      </c>
    </row>
    <row r="58" ht="16.0" customHeight="true">
      <c r="A58" t="n" s="7">
        <v>4.6940796E7</v>
      </c>
      <c r="B58" t="s" s="8">
        <v>102</v>
      </c>
      <c r="C58" t="n" s="8">
        <f>IF(false,"120922624", "120922624")</f>
      </c>
      <c r="D58" t="s" s="8">
        <v>149</v>
      </c>
      <c r="E58" t="n" s="8">
        <v>2.0</v>
      </c>
      <c r="F58" t="n" s="8">
        <v>3498.0</v>
      </c>
      <c r="G58" t="s" s="8">
        <v>53</v>
      </c>
      <c r="H58" t="s" s="8">
        <v>54</v>
      </c>
      <c r="I58" t="s" s="8">
        <v>150</v>
      </c>
    </row>
    <row r="59" ht="16.0" customHeight="true">
      <c r="A59" t="n" s="7">
        <v>4.7004844E7</v>
      </c>
      <c r="B59" t="s" s="8">
        <v>102</v>
      </c>
      <c r="C59" t="n" s="8">
        <f>IF(false,"003-318", "003-318")</f>
      </c>
      <c r="D59" t="s" s="8">
        <v>151</v>
      </c>
      <c r="E59" t="n" s="8">
        <v>1.0</v>
      </c>
      <c r="F59" t="n" s="8">
        <v>1489.0</v>
      </c>
      <c r="G59" t="s" s="8">
        <v>53</v>
      </c>
      <c r="H59" t="s" s="8">
        <v>54</v>
      </c>
      <c r="I59" t="s" s="8">
        <v>152</v>
      </c>
    </row>
    <row r="60" ht="16.0" customHeight="true">
      <c r="A60" t="n" s="7">
        <v>4.6992734E7</v>
      </c>
      <c r="B60" t="s" s="8">
        <v>102</v>
      </c>
      <c r="C60" t="n" s="8">
        <f>IF(false,"003-319", "003-319")</f>
      </c>
      <c r="D60" t="s" s="8">
        <v>74</v>
      </c>
      <c r="E60" t="n" s="8">
        <v>1.0</v>
      </c>
      <c r="F60" t="n" s="8">
        <v>1329.0</v>
      </c>
      <c r="G60" t="s" s="8">
        <v>53</v>
      </c>
      <c r="H60" t="s" s="8">
        <v>54</v>
      </c>
      <c r="I60" t="s" s="8">
        <v>153</v>
      </c>
    </row>
    <row r="61" ht="16.0" customHeight="true">
      <c r="A61" t="n" s="7">
        <v>4.67565E7</v>
      </c>
      <c r="B61" t="s" s="8">
        <v>86</v>
      </c>
      <c r="C61" t="n" s="8">
        <f>IF(false,"005-1250", "005-1250")</f>
      </c>
      <c r="D61" t="s" s="8">
        <v>56</v>
      </c>
      <c r="E61" t="n" s="8">
        <v>1.0</v>
      </c>
      <c r="F61" t="n" s="8">
        <v>1589.0</v>
      </c>
      <c r="G61" t="s" s="8">
        <v>53</v>
      </c>
      <c r="H61" t="s" s="8">
        <v>54</v>
      </c>
      <c r="I61" t="s" s="8">
        <v>154</v>
      </c>
    </row>
    <row r="62" ht="16.0" customHeight="true">
      <c r="A62" t="n" s="7">
        <v>4.6697716E7</v>
      </c>
      <c r="B62" t="s" s="8">
        <v>86</v>
      </c>
      <c r="C62" t="n" s="8">
        <f>IF(false,"120922351", "120922351")</f>
      </c>
      <c r="D62" t="s" s="8">
        <v>70</v>
      </c>
      <c r="E62" t="n" s="8">
        <v>1.0</v>
      </c>
      <c r="F62" t="n" s="8">
        <v>839.0</v>
      </c>
      <c r="G62" t="s" s="8">
        <v>53</v>
      </c>
      <c r="H62" t="s" s="8">
        <v>54</v>
      </c>
      <c r="I62" t="s" s="8">
        <v>155</v>
      </c>
    </row>
    <row r="63" ht="16.0" customHeight="true">
      <c r="A63" t="n" s="7">
        <v>4.6903956E7</v>
      </c>
      <c r="B63" t="s" s="8">
        <v>102</v>
      </c>
      <c r="C63" t="n" s="8">
        <f>IF(false,"01-004111", "01-004111")</f>
      </c>
      <c r="D63" t="s" s="8">
        <v>156</v>
      </c>
      <c r="E63" t="n" s="8">
        <v>1.0</v>
      </c>
      <c r="F63" t="n" s="8">
        <v>898.0</v>
      </c>
      <c r="G63" t="s" s="8">
        <v>53</v>
      </c>
      <c r="H63" t="s" s="8">
        <v>54</v>
      </c>
      <c r="I63" t="s" s="8">
        <v>157</v>
      </c>
    </row>
    <row r="64" ht="16.0" customHeight="true">
      <c r="A64" t="n" s="7">
        <v>4.6587665E7</v>
      </c>
      <c r="B64" t="s" s="8">
        <v>158</v>
      </c>
      <c r="C64" t="n" s="8">
        <f>IF(false,"005-1558", "005-1558")</f>
      </c>
      <c r="D64" t="s" s="8">
        <v>159</v>
      </c>
      <c r="E64" t="n" s="8">
        <v>1.0</v>
      </c>
      <c r="F64" t="n" s="8">
        <v>659.0</v>
      </c>
      <c r="G64" t="s" s="8">
        <v>53</v>
      </c>
      <c r="H64" t="s" s="8">
        <v>54</v>
      </c>
      <c r="I64" t="s" s="8">
        <v>160</v>
      </c>
    </row>
    <row r="65" ht="16.0" customHeight="true">
      <c r="A65" t="n" s="7">
        <v>4.6889064E7</v>
      </c>
      <c r="B65" t="s" s="8">
        <v>51</v>
      </c>
      <c r="C65" t="n" s="8">
        <f>IF(false,"120921370", "120921370")</f>
      </c>
      <c r="D65" t="s" s="8">
        <v>52</v>
      </c>
      <c r="E65" t="n" s="8">
        <v>1.0</v>
      </c>
      <c r="F65" t="n" s="8">
        <v>1799.0</v>
      </c>
      <c r="G65" t="s" s="8">
        <v>53</v>
      </c>
      <c r="H65" t="s" s="8">
        <v>54</v>
      </c>
      <c r="I65" t="s" s="8">
        <v>161</v>
      </c>
    </row>
    <row r="66" ht="16.0" customHeight="true">
      <c r="A66" t="n" s="7">
        <v>4.7057593E7</v>
      </c>
      <c r="B66" t="s" s="8">
        <v>63</v>
      </c>
      <c r="C66" t="n" s="8">
        <f>IF(false,"01-004186", "01-004186")</f>
      </c>
      <c r="D66" t="s" s="8">
        <v>162</v>
      </c>
      <c r="E66" t="n" s="8">
        <v>1.0</v>
      </c>
      <c r="F66" t="n" s="8">
        <v>466.0</v>
      </c>
      <c r="G66" t="s" s="8">
        <v>53</v>
      </c>
      <c r="H66" t="s" s="8">
        <v>54</v>
      </c>
      <c r="I66" t="s" s="8">
        <v>163</v>
      </c>
    </row>
    <row r="67" ht="16.0" customHeight="true">
      <c r="A67" t="n" s="7">
        <v>4.7027314E7</v>
      </c>
      <c r="B67" t="s" s="8">
        <v>63</v>
      </c>
      <c r="C67" t="n" s="8">
        <f>IF(false,"120921439", "120921439")</f>
      </c>
      <c r="D67" t="s" s="8">
        <v>103</v>
      </c>
      <c r="E67" t="n" s="8">
        <v>1.0</v>
      </c>
      <c r="F67" t="n" s="8">
        <v>599.0</v>
      </c>
      <c r="G67" t="s" s="8">
        <v>53</v>
      </c>
      <c r="H67" t="s" s="8">
        <v>54</v>
      </c>
      <c r="I67" t="s" s="8">
        <v>164</v>
      </c>
    </row>
    <row r="68" ht="16.0" customHeight="true">
      <c r="A68" t="n" s="7">
        <v>4.6830691E7</v>
      </c>
      <c r="B68" t="s" s="8">
        <v>51</v>
      </c>
      <c r="C68" t="n" s="8">
        <f>IF(false,"120923043", "120923043")</f>
      </c>
      <c r="D68" t="s" s="8">
        <v>165</v>
      </c>
      <c r="E68" t="n" s="8">
        <v>1.0</v>
      </c>
      <c r="F68" t="n" s="8">
        <v>510.0</v>
      </c>
      <c r="G68" t="s" s="8">
        <v>53</v>
      </c>
      <c r="H68" t="s" s="8">
        <v>54</v>
      </c>
      <c r="I68" t="s" s="8">
        <v>166</v>
      </c>
    </row>
    <row r="69" ht="16.0" customHeight="true">
      <c r="A69" t="n" s="7">
        <v>4.7031692E7</v>
      </c>
      <c r="B69" t="s" s="8">
        <v>63</v>
      </c>
      <c r="C69" t="n" s="8">
        <f>IF(false,"005-1514", "005-1514")</f>
      </c>
      <c r="D69" t="s" s="8">
        <v>167</v>
      </c>
      <c r="E69" t="n" s="8">
        <v>1.0</v>
      </c>
      <c r="F69" t="n" s="8">
        <v>791.0</v>
      </c>
      <c r="G69" t="s" s="8">
        <v>53</v>
      </c>
      <c r="H69" t="s" s="8">
        <v>54</v>
      </c>
      <c r="I69" t="s" s="8">
        <v>168</v>
      </c>
    </row>
    <row r="70" ht="16.0" customHeight="true">
      <c r="A70" t="n" s="7">
        <v>4.7262214E7</v>
      </c>
      <c r="B70" t="s" s="8">
        <v>91</v>
      </c>
      <c r="C70" t="n" s="8">
        <f>IF(false,"120922642", "120922642")</f>
      </c>
      <c r="D70" t="s" s="8">
        <v>169</v>
      </c>
      <c r="E70" t="n" s="8">
        <v>1.0</v>
      </c>
      <c r="F70" t="n" s="8">
        <v>634.0</v>
      </c>
      <c r="G70" t="s" s="8">
        <v>53</v>
      </c>
      <c r="H70" t="s" s="8">
        <v>50</v>
      </c>
      <c r="I70" t="s" s="8">
        <v>170</v>
      </c>
    </row>
    <row r="71" ht="16.0" customHeight="true">
      <c r="A71" t="n" s="7">
        <v>4.7249845E7</v>
      </c>
      <c r="B71" t="s" s="8">
        <v>91</v>
      </c>
      <c r="C71" t="n" s="8">
        <f>IF(false,"01-003810", "01-003810")</f>
      </c>
      <c r="D71" t="s" s="8">
        <v>132</v>
      </c>
      <c r="E71" t="n" s="8">
        <v>1.0</v>
      </c>
      <c r="F71" t="n" s="8">
        <v>499.0</v>
      </c>
      <c r="G71" t="s" s="8">
        <v>53</v>
      </c>
      <c r="H71" t="s" s="8">
        <v>50</v>
      </c>
      <c r="I71" t="s" s="8">
        <v>171</v>
      </c>
    </row>
    <row r="72" ht="16.0" customHeight="true">
      <c r="A72" t="n" s="7">
        <v>4.7238231E7</v>
      </c>
      <c r="B72" t="s" s="8">
        <v>91</v>
      </c>
      <c r="C72" t="n" s="8">
        <f>IF(false,"120922194", "120922194")</f>
      </c>
      <c r="D72" t="s" s="8">
        <v>172</v>
      </c>
      <c r="E72" t="n" s="8">
        <v>1.0</v>
      </c>
      <c r="F72" t="n" s="8">
        <v>801.0</v>
      </c>
      <c r="G72" t="s" s="8">
        <v>53</v>
      </c>
      <c r="H72" t="s" s="8">
        <v>50</v>
      </c>
      <c r="I72" t="s" s="8">
        <v>173</v>
      </c>
    </row>
    <row r="73" ht="16.0" customHeight="true">
      <c r="A73" t="n" s="7">
        <v>4.7274219E7</v>
      </c>
      <c r="B73" t="s" s="8">
        <v>54</v>
      </c>
      <c r="C73" t="n" s="8">
        <f>IF(false,"120921947", "120921947")</f>
      </c>
      <c r="D73" t="s" s="8">
        <v>174</v>
      </c>
      <c r="E73" t="n" s="8">
        <v>1.0</v>
      </c>
      <c r="F73" t="n" s="8">
        <v>599.0</v>
      </c>
      <c r="G73" t="s" s="8">
        <v>53</v>
      </c>
      <c r="H73" t="s" s="8">
        <v>50</v>
      </c>
      <c r="I73" t="s" s="8">
        <v>175</v>
      </c>
    </row>
    <row r="74" ht="16.0" customHeight="true">
      <c r="A74" t="n" s="7">
        <v>4.7283944E7</v>
      </c>
      <c r="B74" t="s" s="8">
        <v>54</v>
      </c>
      <c r="C74" t="n" s="8">
        <f>IF(false,"120921439", "120921439")</f>
      </c>
      <c r="D74" t="s" s="8">
        <v>103</v>
      </c>
      <c r="E74" t="n" s="8">
        <v>1.0</v>
      </c>
      <c r="F74" t="n" s="8">
        <v>404.0</v>
      </c>
      <c r="G74" t="s" s="8">
        <v>53</v>
      </c>
      <c r="H74" t="s" s="8">
        <v>50</v>
      </c>
      <c r="I74" t="s" s="8">
        <v>176</v>
      </c>
    </row>
    <row r="75" ht="16.0" customHeight="true">
      <c r="A75" t="n" s="7">
        <v>4.7105862E7</v>
      </c>
      <c r="B75" t="s" s="8">
        <v>63</v>
      </c>
      <c r="C75" t="n" s="8">
        <f>IF(false,"003-318", "003-318")</f>
      </c>
      <c r="D75" t="s" s="8">
        <v>151</v>
      </c>
      <c r="E75" t="n" s="8">
        <v>1.0</v>
      </c>
      <c r="F75" t="n" s="8">
        <v>1292.0</v>
      </c>
      <c r="G75" t="s" s="8">
        <v>53</v>
      </c>
      <c r="H75" t="s" s="8">
        <v>50</v>
      </c>
      <c r="I75" t="s" s="8">
        <v>177</v>
      </c>
    </row>
    <row r="76" ht="16.0" customHeight="true">
      <c r="A76" t="n" s="7">
        <v>4.7038042E7</v>
      </c>
      <c r="B76" t="s" s="8">
        <v>63</v>
      </c>
      <c r="C76" t="n" s="8">
        <f>IF(false,"003-319", "003-319")</f>
      </c>
      <c r="D76" t="s" s="8">
        <v>74</v>
      </c>
      <c r="E76" t="n" s="8">
        <v>1.0</v>
      </c>
      <c r="F76" t="n" s="8">
        <v>1245.0</v>
      </c>
      <c r="G76" t="s" s="8">
        <v>53</v>
      </c>
      <c r="H76" t="s" s="8">
        <v>50</v>
      </c>
      <c r="I76" t="s" s="8">
        <v>178</v>
      </c>
    </row>
    <row r="77" ht="16.0" customHeight="true">
      <c r="A77" t="n" s="7">
        <v>4.7306141E7</v>
      </c>
      <c r="B77" t="s" s="8">
        <v>54</v>
      </c>
      <c r="C77" t="n" s="8">
        <f>IF(false,"120921818", "120921818")</f>
      </c>
      <c r="D77" t="s" s="8">
        <v>179</v>
      </c>
      <c r="E77" t="n" s="8">
        <v>1.0</v>
      </c>
      <c r="F77" t="n" s="8">
        <v>654.0</v>
      </c>
      <c r="G77" t="s" s="8">
        <v>53</v>
      </c>
      <c r="H77" t="s" s="8">
        <v>50</v>
      </c>
      <c r="I77" t="s" s="8">
        <v>180</v>
      </c>
    </row>
    <row r="78" ht="16.0" customHeight="true">
      <c r="A78" t="n" s="7">
        <v>4.7193641E7</v>
      </c>
      <c r="B78" t="s" s="8">
        <v>91</v>
      </c>
      <c r="C78" t="n" s="8">
        <f>IF(false,"120922456", "120922456")</f>
      </c>
      <c r="D78" t="s" s="8">
        <v>181</v>
      </c>
      <c r="E78" t="n" s="8">
        <v>1.0</v>
      </c>
      <c r="F78" t="n" s="8">
        <v>989.0</v>
      </c>
      <c r="G78" t="s" s="8">
        <v>53</v>
      </c>
      <c r="H78" t="s" s="8">
        <v>50</v>
      </c>
      <c r="I78" t="s" s="8">
        <v>182</v>
      </c>
    </row>
    <row r="79" ht="16.0" customHeight="true">
      <c r="A79" t="n" s="7">
        <v>4.6901455E7</v>
      </c>
      <c r="B79" t="s" s="8">
        <v>102</v>
      </c>
      <c r="C79" t="n" s="8">
        <f>IF(false,"120922675", "120922675")</f>
      </c>
      <c r="D79" t="s" s="8">
        <v>183</v>
      </c>
      <c r="E79" t="n" s="8">
        <v>1.0</v>
      </c>
      <c r="F79" t="n" s="8">
        <v>1200.0</v>
      </c>
      <c r="G79" t="s" s="8">
        <v>53</v>
      </c>
      <c r="H79" t="s" s="8">
        <v>50</v>
      </c>
      <c r="I79" t="s" s="8">
        <v>184</v>
      </c>
    </row>
    <row r="80" ht="16.0" customHeight="true">
      <c r="A80" t="n" s="7">
        <v>4.7343612E7</v>
      </c>
      <c r="B80" t="s" s="8">
        <v>54</v>
      </c>
      <c r="C80" t="n" s="8">
        <f>IF(false,"120921947", "120921947")</f>
      </c>
      <c r="D80" t="s" s="8">
        <v>174</v>
      </c>
      <c r="E80" t="n" s="8">
        <v>1.0</v>
      </c>
      <c r="F80" t="n" s="8">
        <v>599.0</v>
      </c>
      <c r="G80" t="s" s="8">
        <v>53</v>
      </c>
      <c r="H80" t="s" s="8">
        <v>50</v>
      </c>
      <c r="I80" t="s" s="8">
        <v>185</v>
      </c>
    </row>
    <row r="81" ht="16.0" customHeight="true">
      <c r="A81" t="n" s="7">
        <v>4.7344509E7</v>
      </c>
      <c r="B81" t="s" s="8">
        <v>54</v>
      </c>
      <c r="C81" t="n" s="8">
        <f>IF(false,"120921439", "120921439")</f>
      </c>
      <c r="D81" t="s" s="8">
        <v>103</v>
      </c>
      <c r="E81" t="n" s="8">
        <v>1.0</v>
      </c>
      <c r="F81" t="n" s="8">
        <v>529.0</v>
      </c>
      <c r="G81" t="s" s="8">
        <v>53</v>
      </c>
      <c r="H81" t="s" s="8">
        <v>50</v>
      </c>
      <c r="I81" t="s" s="8">
        <v>186</v>
      </c>
    </row>
    <row r="82" ht="16.0" customHeight="true">
      <c r="A82" t="n" s="7">
        <v>4.7355799E7</v>
      </c>
      <c r="B82" t="s" s="8">
        <v>54</v>
      </c>
      <c r="C82" t="n" s="8">
        <f>IF(false,"120921818", "120921818")</f>
      </c>
      <c r="D82" t="s" s="8">
        <v>179</v>
      </c>
      <c r="E82" t="n" s="8">
        <v>1.0</v>
      </c>
      <c r="F82" t="n" s="8">
        <v>617.0</v>
      </c>
      <c r="G82" t="s" s="8">
        <v>53</v>
      </c>
      <c r="H82" t="s" s="8">
        <v>50</v>
      </c>
      <c r="I82" t="s" s="8">
        <v>187</v>
      </c>
    </row>
    <row r="83" ht="16.0" customHeight="true">
      <c r="A83" t="n" s="7">
        <v>4.7349519E7</v>
      </c>
      <c r="B83" t="s" s="8">
        <v>54</v>
      </c>
      <c r="C83" t="n" s="8">
        <f>IF(false,"120921544", "120921544")</f>
      </c>
      <c r="D83" t="s" s="8">
        <v>188</v>
      </c>
      <c r="E83" t="n" s="8">
        <v>1.0</v>
      </c>
      <c r="F83" t="n" s="8">
        <v>706.0</v>
      </c>
      <c r="G83" t="s" s="8">
        <v>53</v>
      </c>
      <c r="H83" t="s" s="8">
        <v>50</v>
      </c>
      <c r="I83" t="s" s="8">
        <v>189</v>
      </c>
    </row>
    <row r="84" ht="16.0" customHeight="true">
      <c r="A84" t="n" s="7">
        <v>4.7289874E7</v>
      </c>
      <c r="B84" t="s" s="8">
        <v>54</v>
      </c>
      <c r="C84" t="n" s="8">
        <f>IF(false,"120922641", "120922641")</f>
      </c>
      <c r="D84" t="s" s="8">
        <v>112</v>
      </c>
      <c r="E84" t="n" s="8">
        <v>2.0</v>
      </c>
      <c r="F84" t="n" s="8">
        <v>570.0</v>
      </c>
      <c r="G84" t="s" s="8">
        <v>53</v>
      </c>
      <c r="H84" t="s" s="8">
        <v>50</v>
      </c>
      <c r="I84" t="s" s="8">
        <v>190</v>
      </c>
    </row>
    <row r="85" ht="16.0" customHeight="true">
      <c r="A85" t="n" s="7">
        <v>4.7251411E7</v>
      </c>
      <c r="B85" t="s" s="8">
        <v>91</v>
      </c>
      <c r="C85" t="n" s="8">
        <f>IF(false,"01-003810", "01-003810")</f>
      </c>
      <c r="D85" t="s" s="8">
        <v>132</v>
      </c>
      <c r="E85" t="n" s="8">
        <v>1.0</v>
      </c>
      <c r="F85" t="n" s="8">
        <v>518.0</v>
      </c>
      <c r="G85" t="s" s="8">
        <v>53</v>
      </c>
      <c r="H85" t="s" s="8">
        <v>50</v>
      </c>
      <c r="I85" t="s" s="8">
        <v>191</v>
      </c>
    </row>
    <row r="86" ht="16.0" customHeight="true">
      <c r="A86" t="n" s="7">
        <v>4.723507E7</v>
      </c>
      <c r="B86" t="s" s="8">
        <v>91</v>
      </c>
      <c r="C86" t="n" s="8">
        <f>IF(false,"005-1174", "005-1174")</f>
      </c>
      <c r="D86" t="s" s="8">
        <v>192</v>
      </c>
      <c r="E86" t="n" s="8">
        <v>1.0</v>
      </c>
      <c r="F86" t="n" s="8">
        <v>88.0</v>
      </c>
      <c r="G86" t="s" s="8">
        <v>53</v>
      </c>
      <c r="H86" t="s" s="8">
        <v>50</v>
      </c>
      <c r="I86" t="s" s="8">
        <v>193</v>
      </c>
    </row>
    <row r="87" ht="16.0" customHeight="true">
      <c r="A87" t="n" s="7">
        <v>4.7366001E7</v>
      </c>
      <c r="B87" t="s" s="8">
        <v>54</v>
      </c>
      <c r="C87" t="n" s="8">
        <f>IF(false,"005-1374", "005-1374")</f>
      </c>
      <c r="D87" t="s" s="8">
        <v>194</v>
      </c>
      <c r="E87" t="n" s="8">
        <v>1.0</v>
      </c>
      <c r="F87" t="n" s="8">
        <v>196.0</v>
      </c>
      <c r="G87" t="s" s="8">
        <v>53</v>
      </c>
      <c r="H87" t="s" s="8">
        <v>50</v>
      </c>
      <c r="I87" t="s" s="8">
        <v>195</v>
      </c>
    </row>
    <row r="88" ht="16.0" customHeight="true">
      <c r="A88" t="n" s="7">
        <v>4.7226229E7</v>
      </c>
      <c r="B88" t="s" s="8">
        <v>91</v>
      </c>
      <c r="C88" t="n" s="8">
        <f>IF(false,"120922884", "120922884")</f>
      </c>
      <c r="D88" t="s" s="8">
        <v>79</v>
      </c>
      <c r="E88" t="n" s="8">
        <v>1.0</v>
      </c>
      <c r="F88" t="n" s="8">
        <v>799.0</v>
      </c>
      <c r="G88" t="s" s="8">
        <v>53</v>
      </c>
      <c r="H88" t="s" s="8">
        <v>50</v>
      </c>
      <c r="I88" t="s" s="8">
        <v>196</v>
      </c>
    </row>
    <row r="89" ht="16.0" customHeight="true">
      <c r="A89" t="n" s="7">
        <v>4.7227908E7</v>
      </c>
      <c r="B89" t="s" s="8">
        <v>91</v>
      </c>
      <c r="C89" t="n" s="8">
        <f>IF(false,"120921439", "120921439")</f>
      </c>
      <c r="D89" t="s" s="8">
        <v>103</v>
      </c>
      <c r="E89" t="n" s="8">
        <v>1.0</v>
      </c>
      <c r="F89" t="n" s="8">
        <v>599.0</v>
      </c>
      <c r="G89" t="s" s="8">
        <v>53</v>
      </c>
      <c r="H89" t="s" s="8">
        <v>50</v>
      </c>
      <c r="I89" t="s" s="8">
        <v>197</v>
      </c>
    </row>
    <row r="90" ht="16.0" customHeight="true">
      <c r="A90" t="n" s="7">
        <v>4.7182187E7</v>
      </c>
      <c r="B90" t="s" s="8">
        <v>91</v>
      </c>
      <c r="C90" t="n" s="8">
        <f>IF(false,"120922864", "120922864")</f>
      </c>
      <c r="D90" t="s" s="8">
        <v>198</v>
      </c>
      <c r="E90" t="n" s="8">
        <v>1.0</v>
      </c>
      <c r="F90" t="n" s="8">
        <v>635.0</v>
      </c>
      <c r="G90" t="s" s="8">
        <v>53</v>
      </c>
      <c r="H90" t="s" s="8">
        <v>50</v>
      </c>
      <c r="I90" t="s" s="8">
        <v>199</v>
      </c>
    </row>
    <row r="91" ht="16.0" customHeight="true">
      <c r="A91" t="n" s="7">
        <v>4.7283054E7</v>
      </c>
      <c r="B91" t="s" s="8">
        <v>54</v>
      </c>
      <c r="C91" t="n" s="8">
        <f>IF(false,"120922826", "120922826")</f>
      </c>
      <c r="D91" t="s" s="8">
        <v>200</v>
      </c>
      <c r="E91" t="n" s="8">
        <v>1.0</v>
      </c>
      <c r="F91" t="n" s="8">
        <v>618.0</v>
      </c>
      <c r="G91" t="s" s="8">
        <v>53</v>
      </c>
      <c r="H91" t="s" s="8">
        <v>50</v>
      </c>
      <c r="I91" t="s" s="8">
        <v>201</v>
      </c>
    </row>
    <row r="92" ht="16.0" customHeight="true">
      <c r="A92" t="n" s="7">
        <v>4.72375E7</v>
      </c>
      <c r="B92" t="s" s="8">
        <v>91</v>
      </c>
      <c r="C92" t="n" s="8">
        <f>IF(false,"120921439", "120921439")</f>
      </c>
      <c r="D92" t="s" s="8">
        <v>103</v>
      </c>
      <c r="E92" t="n" s="8">
        <v>1.0</v>
      </c>
      <c r="F92" t="n" s="8">
        <v>277.0</v>
      </c>
      <c r="G92" t="s" s="8">
        <v>53</v>
      </c>
      <c r="H92" t="s" s="8">
        <v>50</v>
      </c>
      <c r="I92" t="s" s="8">
        <v>202</v>
      </c>
    </row>
    <row r="93" ht="16.0" customHeight="true">
      <c r="A93" t="n" s="7">
        <v>4.7160051E7</v>
      </c>
      <c r="B93" t="s" s="8">
        <v>91</v>
      </c>
      <c r="C93" t="n" s="8">
        <f>IF(false,"005-1374", "005-1374")</f>
      </c>
      <c r="D93" t="s" s="8">
        <v>194</v>
      </c>
      <c r="E93" t="n" s="8">
        <v>1.0</v>
      </c>
      <c r="F93" t="n" s="8">
        <v>1.0</v>
      </c>
      <c r="G93" t="s" s="8">
        <v>53</v>
      </c>
      <c r="H93" t="s" s="8">
        <v>50</v>
      </c>
      <c r="I93" t="s" s="8">
        <v>203</v>
      </c>
    </row>
    <row r="94" ht="16.0" customHeight="true">
      <c r="A94" t="n" s="7">
        <v>4.714556E7</v>
      </c>
      <c r="B94" t="s" s="8">
        <v>91</v>
      </c>
      <c r="C94" t="n" s="8">
        <f>IF(false,"120921718", "120921718")</f>
      </c>
      <c r="D94" t="s" s="8">
        <v>204</v>
      </c>
      <c r="E94" t="n" s="8">
        <v>1.0</v>
      </c>
      <c r="F94" t="n" s="8">
        <v>1446.0</v>
      </c>
      <c r="G94" t="s" s="8">
        <v>53</v>
      </c>
      <c r="H94" t="s" s="8">
        <v>50</v>
      </c>
      <c r="I94" t="s" s="8">
        <v>205</v>
      </c>
    </row>
    <row r="95" ht="16.0" customHeight="true">
      <c r="A95" t="n" s="7">
        <v>4.7142853E7</v>
      </c>
      <c r="B95" t="s" s="8">
        <v>91</v>
      </c>
      <c r="C95" t="n" s="8">
        <f>IF(false,"005-1255", "005-1255")</f>
      </c>
      <c r="D95" t="s" s="8">
        <v>206</v>
      </c>
      <c r="E95" t="n" s="8">
        <v>1.0</v>
      </c>
      <c r="F95" t="n" s="8">
        <v>631.0</v>
      </c>
      <c r="G95" t="s" s="8">
        <v>53</v>
      </c>
      <c r="H95" t="s" s="8">
        <v>50</v>
      </c>
      <c r="I95" t="s" s="8">
        <v>207</v>
      </c>
    </row>
    <row r="96" ht="16.0" customHeight="true">
      <c r="A96" t="n" s="7">
        <v>4.7143137E7</v>
      </c>
      <c r="B96" t="s" s="8">
        <v>91</v>
      </c>
      <c r="C96" t="n" s="8">
        <f>IF(false,"005-1250", "005-1250")</f>
      </c>
      <c r="D96" t="s" s="8">
        <v>56</v>
      </c>
      <c r="E96" t="n" s="8">
        <v>1.0</v>
      </c>
      <c r="F96" t="n" s="8">
        <v>1589.0</v>
      </c>
      <c r="G96" t="s" s="8">
        <v>53</v>
      </c>
      <c r="H96" t="s" s="8">
        <v>50</v>
      </c>
      <c r="I96" t="s" s="8">
        <v>208</v>
      </c>
    </row>
    <row r="97" ht="16.0" customHeight="true">
      <c r="A97" t="n" s="7">
        <v>4.7138165E7</v>
      </c>
      <c r="B97" t="s" s="8">
        <v>63</v>
      </c>
      <c r="C97" t="n" s="8">
        <f>IF(false,"120921947", "120921947")</f>
      </c>
      <c r="D97" t="s" s="8">
        <v>174</v>
      </c>
      <c r="E97" t="n" s="8">
        <v>1.0</v>
      </c>
      <c r="F97" t="n" s="8">
        <v>525.0</v>
      </c>
      <c r="G97" t="s" s="8">
        <v>53</v>
      </c>
      <c r="H97" t="s" s="8">
        <v>50</v>
      </c>
      <c r="I97" t="s" s="8">
        <v>209</v>
      </c>
    </row>
    <row r="98" ht="16.0" customHeight="true">
      <c r="A98" t="n" s="7">
        <v>4.7135448E7</v>
      </c>
      <c r="B98" t="s" s="8">
        <v>63</v>
      </c>
      <c r="C98" t="n" s="8">
        <f>IF(false,"120921818", "120921818")</f>
      </c>
      <c r="D98" t="s" s="8">
        <v>179</v>
      </c>
      <c r="E98" t="n" s="8">
        <v>1.0</v>
      </c>
      <c r="F98" t="n" s="8">
        <v>735.0</v>
      </c>
      <c r="G98" t="s" s="8">
        <v>53</v>
      </c>
      <c r="H98" t="s" s="8">
        <v>50</v>
      </c>
      <c r="I98" t="s" s="8">
        <v>210</v>
      </c>
    </row>
    <row r="99" ht="16.0" customHeight="true">
      <c r="A99" t="n" s="7">
        <v>4.7132892E7</v>
      </c>
      <c r="B99" t="s" s="8">
        <v>63</v>
      </c>
      <c r="C99" t="n" s="8">
        <f>IF(false,"003-318", "003-318")</f>
      </c>
      <c r="D99" t="s" s="8">
        <v>151</v>
      </c>
      <c r="E99" t="n" s="8">
        <v>2.0</v>
      </c>
      <c r="F99" t="n" s="8">
        <v>2678.0</v>
      </c>
      <c r="G99" t="s" s="8">
        <v>53</v>
      </c>
      <c r="H99" t="s" s="8">
        <v>50</v>
      </c>
      <c r="I99" t="s" s="8">
        <v>211</v>
      </c>
    </row>
    <row r="100" ht="16.0" customHeight="true">
      <c r="A100" t="n" s="7">
        <v>4.7324789E7</v>
      </c>
      <c r="B100" t="s" s="8">
        <v>54</v>
      </c>
      <c r="C100" t="n" s="8">
        <f>IF(false,"005-1080", "005-1080")</f>
      </c>
      <c r="D100" t="s" s="8">
        <v>212</v>
      </c>
      <c r="E100" t="n" s="8">
        <v>1.0</v>
      </c>
      <c r="F100" t="n" s="8">
        <v>798.0</v>
      </c>
      <c r="G100" t="s" s="8">
        <v>53</v>
      </c>
      <c r="H100" t="s" s="8">
        <v>50</v>
      </c>
      <c r="I100" t="s" s="8">
        <v>213</v>
      </c>
    </row>
    <row r="101" ht="16.0" customHeight="true">
      <c r="A101" t="n" s="7">
        <v>4.7113474E7</v>
      </c>
      <c r="B101" t="s" s="8">
        <v>63</v>
      </c>
      <c r="C101" t="n" s="8">
        <f>IF(false,"120921791", "120921791")</f>
      </c>
      <c r="D101" t="s" s="8">
        <v>110</v>
      </c>
      <c r="E101" t="n" s="8">
        <v>1.0</v>
      </c>
      <c r="F101" t="n" s="8">
        <v>1499.0</v>
      </c>
      <c r="G101" t="s" s="8">
        <v>53</v>
      </c>
      <c r="H101" t="s" s="8">
        <v>50</v>
      </c>
      <c r="I101" t="s" s="8">
        <v>214</v>
      </c>
    </row>
    <row r="102" ht="16.0" customHeight="true">
      <c r="A102" t="n" s="7">
        <v>4.7109359E7</v>
      </c>
      <c r="B102" t="s" s="8">
        <v>63</v>
      </c>
      <c r="C102" t="n" s="8">
        <f>IF(false,"120921370", "120921370")</f>
      </c>
      <c r="D102" t="s" s="8">
        <v>52</v>
      </c>
      <c r="E102" t="n" s="8">
        <v>3.0</v>
      </c>
      <c r="F102" t="n" s="8">
        <v>5295.0</v>
      </c>
      <c r="G102" t="s" s="8">
        <v>53</v>
      </c>
      <c r="H102" t="s" s="8">
        <v>50</v>
      </c>
      <c r="I102" t="s" s="8">
        <v>215</v>
      </c>
    </row>
    <row r="103" ht="16.0" customHeight="true">
      <c r="A103" t="n" s="7">
        <v>4.7166275E7</v>
      </c>
      <c r="B103" t="s" s="8">
        <v>91</v>
      </c>
      <c r="C103" t="n" s="8">
        <f>IF(false,"003-318", "003-318")</f>
      </c>
      <c r="D103" t="s" s="8">
        <v>151</v>
      </c>
      <c r="E103" t="n" s="8">
        <v>1.0</v>
      </c>
      <c r="F103" t="n" s="8">
        <v>1489.0</v>
      </c>
      <c r="G103" t="s" s="8">
        <v>53</v>
      </c>
      <c r="H103" t="s" s="8">
        <v>50</v>
      </c>
      <c r="I103" t="s" s="8">
        <v>216</v>
      </c>
    </row>
    <row r="104" ht="16.0" customHeight="true">
      <c r="A104" t="n" s="7">
        <v>4.7372103E7</v>
      </c>
      <c r="B104" t="s" s="8">
        <v>54</v>
      </c>
      <c r="C104" t="n" s="8">
        <f>IF(false,"005-1255", "005-1255")</f>
      </c>
      <c r="D104" t="s" s="8">
        <v>206</v>
      </c>
      <c r="E104" t="n" s="8">
        <v>1.0</v>
      </c>
      <c r="F104" t="n" s="8">
        <v>689.0</v>
      </c>
      <c r="G104" t="s" s="8">
        <v>53</v>
      </c>
      <c r="H104" t="s" s="8">
        <v>50</v>
      </c>
      <c r="I104" t="s" s="8">
        <v>217</v>
      </c>
    </row>
    <row r="105" ht="16.0" customHeight="true">
      <c r="A105" t="n" s="7">
        <v>4.7100908E7</v>
      </c>
      <c r="B105" t="s" s="8">
        <v>63</v>
      </c>
      <c r="C105" t="n" s="8">
        <f>IF(false,"003-319", "003-319")</f>
      </c>
      <c r="D105" t="s" s="8">
        <v>74</v>
      </c>
      <c r="E105" t="n" s="8">
        <v>1.0</v>
      </c>
      <c r="F105" t="n" s="8">
        <v>1329.0</v>
      </c>
      <c r="G105" t="s" s="8">
        <v>53</v>
      </c>
      <c r="H105" t="s" s="8">
        <v>50</v>
      </c>
      <c r="I105" t="s" s="8">
        <v>218</v>
      </c>
    </row>
    <row r="106" ht="16.0" customHeight="true">
      <c r="A106" t="n" s="7">
        <v>4.7099258E7</v>
      </c>
      <c r="B106" t="s" s="8">
        <v>63</v>
      </c>
      <c r="C106" t="n" s="8">
        <f>IF(false,"01-003810", "01-003810")</f>
      </c>
      <c r="D106" t="s" s="8">
        <v>132</v>
      </c>
      <c r="E106" t="n" s="8">
        <v>1.0</v>
      </c>
      <c r="F106" t="n" s="8">
        <v>418.0</v>
      </c>
      <c r="G106" t="s" s="8">
        <v>53</v>
      </c>
      <c r="H106" t="s" s="8">
        <v>50</v>
      </c>
      <c r="I106" t="s" s="8">
        <v>219</v>
      </c>
    </row>
    <row r="107" ht="16.0" customHeight="true">
      <c r="A107" t="n" s="7">
        <v>4.7095122E7</v>
      </c>
      <c r="B107" t="s" s="8">
        <v>63</v>
      </c>
      <c r="C107" t="n" s="8">
        <f>IF(false,"005-1255", "005-1255")</f>
      </c>
      <c r="D107" t="s" s="8">
        <v>206</v>
      </c>
      <c r="E107" t="n" s="8">
        <v>1.0</v>
      </c>
      <c r="F107" t="n" s="8">
        <v>606.0</v>
      </c>
      <c r="G107" t="s" s="8">
        <v>53</v>
      </c>
      <c r="H107" t="s" s="8">
        <v>50</v>
      </c>
      <c r="I107" t="s" s="8">
        <v>220</v>
      </c>
    </row>
    <row r="108" ht="16.0" customHeight="true">
      <c r="A108" t="n" s="7">
        <v>4.7185203E7</v>
      </c>
      <c r="B108" t="s" s="8">
        <v>91</v>
      </c>
      <c r="C108" t="n" s="8">
        <f>IF(false,"005-1254", "005-1254")</f>
      </c>
      <c r="D108" t="s" s="8">
        <v>119</v>
      </c>
      <c r="E108" t="n" s="8">
        <v>1.0</v>
      </c>
      <c r="F108" t="n" s="8">
        <v>395.0</v>
      </c>
      <c r="G108" t="s" s="8">
        <v>53</v>
      </c>
      <c r="H108" t="s" s="8">
        <v>50</v>
      </c>
      <c r="I108" t="s" s="8">
        <v>221</v>
      </c>
    </row>
    <row r="109" ht="16.0" customHeight="true">
      <c r="A109" t="n" s="7">
        <v>4.7251973E7</v>
      </c>
      <c r="B109" t="s" s="8">
        <v>91</v>
      </c>
      <c r="C109" t="n" s="8">
        <f>IF(false,"120922884", "120922884")</f>
      </c>
      <c r="D109" t="s" s="8">
        <v>79</v>
      </c>
      <c r="E109" t="n" s="8">
        <v>1.0</v>
      </c>
      <c r="F109" t="n" s="8">
        <v>799.0</v>
      </c>
      <c r="G109" t="s" s="8">
        <v>53</v>
      </c>
      <c r="H109" t="s" s="8">
        <v>50</v>
      </c>
      <c r="I109" t="s" s="8">
        <v>222</v>
      </c>
    </row>
    <row r="110" ht="16.0" customHeight="true">
      <c r="A110" t="n" s="7">
        <v>4.7091465E7</v>
      </c>
      <c r="B110" t="s" s="8">
        <v>63</v>
      </c>
      <c r="C110" t="n" s="8">
        <f>IF(false,"005-1250", "005-1250")</f>
      </c>
      <c r="D110" t="s" s="8">
        <v>56</v>
      </c>
      <c r="E110" t="n" s="8">
        <v>1.0</v>
      </c>
      <c r="F110" t="n" s="8">
        <v>1503.0</v>
      </c>
      <c r="G110" t="s" s="8">
        <v>53</v>
      </c>
      <c r="H110" t="s" s="8">
        <v>50</v>
      </c>
      <c r="I110" t="s" s="8">
        <v>223</v>
      </c>
    </row>
    <row r="111" ht="16.0" customHeight="true">
      <c r="A111" t="n" s="7">
        <v>4.7086394E7</v>
      </c>
      <c r="B111" t="s" s="8">
        <v>63</v>
      </c>
      <c r="C111" t="n" s="8">
        <f>IF(false,"005-1250", "005-1250")</f>
      </c>
      <c r="D111" t="s" s="8">
        <v>56</v>
      </c>
      <c r="E111" t="n" s="8">
        <v>1.0</v>
      </c>
      <c r="F111" t="n" s="8">
        <v>1389.0</v>
      </c>
      <c r="G111" t="s" s="8">
        <v>53</v>
      </c>
      <c r="H111" t="s" s="8">
        <v>50</v>
      </c>
      <c r="I111" t="s" s="8">
        <v>224</v>
      </c>
    </row>
    <row r="112" ht="16.0" customHeight="true">
      <c r="A112" t="n" s="7">
        <v>4.7085494E7</v>
      </c>
      <c r="B112" t="s" s="8">
        <v>63</v>
      </c>
      <c r="C112" t="n" s="8">
        <f>IF(false,"120921947", "120921947")</f>
      </c>
      <c r="D112" t="s" s="8">
        <v>174</v>
      </c>
      <c r="E112" t="n" s="8">
        <v>1.0</v>
      </c>
      <c r="F112" t="n" s="8">
        <v>599.0</v>
      </c>
      <c r="G112" t="s" s="8">
        <v>53</v>
      </c>
      <c r="H112" t="s" s="8">
        <v>50</v>
      </c>
      <c r="I112" t="s" s="8">
        <v>225</v>
      </c>
    </row>
    <row r="113" ht="16.0" customHeight="true">
      <c r="A113" t="n" s="7">
        <v>4.7044553E7</v>
      </c>
      <c r="B113" t="s" s="8">
        <v>63</v>
      </c>
      <c r="C113" t="n" s="8">
        <f>IF(false,"120922030", "120922030")</f>
      </c>
      <c r="D113" t="s" s="8">
        <v>226</v>
      </c>
      <c r="E113" t="n" s="8">
        <v>1.0</v>
      </c>
      <c r="F113" t="n" s="8">
        <v>1.0</v>
      </c>
      <c r="G113" t="s" s="8">
        <v>53</v>
      </c>
      <c r="H113" t="s" s="8">
        <v>50</v>
      </c>
      <c r="I113" t="s" s="8">
        <v>227</v>
      </c>
    </row>
    <row r="114" ht="16.0" customHeight="true">
      <c r="A114" t="n" s="7">
        <v>4.7039285E7</v>
      </c>
      <c r="B114" t="s" s="8">
        <v>63</v>
      </c>
      <c r="C114" t="n" s="8">
        <f>IF(false,"01-004071", "01-004071")</f>
      </c>
      <c r="D114" t="s" s="8">
        <v>228</v>
      </c>
      <c r="E114" t="n" s="8">
        <v>1.0</v>
      </c>
      <c r="F114" t="n" s="8">
        <v>678.0</v>
      </c>
      <c r="G114" t="s" s="8">
        <v>53</v>
      </c>
      <c r="H114" t="s" s="8">
        <v>50</v>
      </c>
      <c r="I114" t="s" s="8">
        <v>229</v>
      </c>
    </row>
    <row r="115" ht="16.0" customHeight="true">
      <c r="A115" t="n" s="7">
        <v>4.7039285E7</v>
      </c>
      <c r="B115" t="s" s="8">
        <v>63</v>
      </c>
      <c r="C115" t="n" s="8">
        <f>IF(false,"120922570", "120922570")</f>
      </c>
      <c r="D115" t="s" s="8">
        <v>230</v>
      </c>
      <c r="E115" t="n" s="8">
        <v>1.0</v>
      </c>
      <c r="F115" t="n" s="8">
        <v>646.0</v>
      </c>
      <c r="G115" t="s" s="8">
        <v>53</v>
      </c>
      <c r="H115" t="s" s="8">
        <v>50</v>
      </c>
      <c r="I115" t="s" s="8">
        <v>229</v>
      </c>
    </row>
    <row r="116" ht="16.0" customHeight="true">
      <c r="A116" t="n" s="7">
        <v>4.6939927E7</v>
      </c>
      <c r="B116" t="s" s="8">
        <v>102</v>
      </c>
      <c r="C116" t="n" s="8">
        <f>IF(false,"120923060", "120923060")</f>
      </c>
      <c r="D116" t="s" s="8">
        <v>231</v>
      </c>
      <c r="E116" t="n" s="8">
        <v>1.0</v>
      </c>
      <c r="F116" t="n" s="8">
        <v>286.0</v>
      </c>
      <c r="G116" t="s" s="8">
        <v>53</v>
      </c>
      <c r="H116" t="s" s="8">
        <v>50</v>
      </c>
      <c r="I116" t="s" s="8">
        <v>232</v>
      </c>
    </row>
    <row r="117" ht="16.0" customHeight="true"/>
    <row r="118" ht="16.0" customHeight="true">
      <c r="A118" t="s" s="1">
        <v>37</v>
      </c>
      <c r="B118" s="1"/>
      <c r="C118" s="1"/>
      <c r="D118" s="1"/>
      <c r="E118" s="1"/>
      <c r="F118" t="n" s="8">
        <v>109122.0</v>
      </c>
      <c r="G118" s="2"/>
    </row>
    <row r="119" ht="16.0" customHeight="true"/>
    <row r="120" ht="16.0" customHeight="true">
      <c r="A120" t="s" s="1">
        <v>36</v>
      </c>
    </row>
    <row r="121" ht="34.0" customHeight="true">
      <c r="A121" t="s" s="9">
        <v>38</v>
      </c>
      <c r="B121" t="s" s="9">
        <v>0</v>
      </c>
      <c r="C121" t="s" s="9">
        <v>43</v>
      </c>
      <c r="D121" t="s" s="9">
        <v>1</v>
      </c>
      <c r="E121" t="s" s="9">
        <v>2</v>
      </c>
      <c r="F121" t="s" s="9">
        <v>39</v>
      </c>
      <c r="G121" t="s" s="9">
        <v>5</v>
      </c>
      <c r="H121" t="s" s="9">
        <v>3</v>
      </c>
      <c r="I121" t="s" s="9">
        <v>4</v>
      </c>
    </row>
    <row r="122" ht="16.0" customHeight="true">
      <c r="A122" t="n" s="8">
        <v>4.6795888E7</v>
      </c>
      <c r="B122" t="s" s="8">
        <v>51</v>
      </c>
      <c r="C122" t="n" s="8">
        <f>IF(false,"120922388", "120922388")</f>
      </c>
      <c r="D122" t="s" s="8">
        <v>114</v>
      </c>
      <c r="E122" t="n" s="8">
        <v>1.0</v>
      </c>
      <c r="F122" t="n" s="8">
        <v>-1.0</v>
      </c>
      <c r="G122" t="s" s="8">
        <v>233</v>
      </c>
      <c r="H122" t="s" s="8">
        <v>54</v>
      </c>
      <c r="I122" t="s" s="8">
        <v>234</v>
      </c>
    </row>
    <row r="123" ht="16.0" customHeight="true">
      <c r="A123" t="n" s="8">
        <v>4.6795888E7</v>
      </c>
      <c r="B123" t="s" s="8">
        <v>51</v>
      </c>
      <c r="C123" t="n" s="8">
        <f>IF(false,"120922395", "120922395")</f>
      </c>
      <c r="D123" t="s" s="8">
        <v>235</v>
      </c>
      <c r="E123" t="n" s="8">
        <v>1.0</v>
      </c>
      <c r="F123" t="n" s="8">
        <v>-1.0</v>
      </c>
      <c r="G123" t="s" s="8">
        <v>233</v>
      </c>
      <c r="H123" t="s" s="8">
        <v>54</v>
      </c>
      <c r="I123" t="s" s="8">
        <v>234</v>
      </c>
    </row>
    <row r="124" ht="16.0" customHeight="true">
      <c r="A124" t="n" s="8">
        <v>4.6795888E7</v>
      </c>
      <c r="B124" t="s" s="8">
        <v>51</v>
      </c>
      <c r="C124" t="n" s="8">
        <f>IF(false,"120922394", "120922394")</f>
      </c>
      <c r="D124" t="s" s="8">
        <v>236</v>
      </c>
      <c r="E124" t="n" s="8">
        <v>1.0</v>
      </c>
      <c r="F124" t="n" s="8">
        <v>-1.0</v>
      </c>
      <c r="G124" t="s" s="8">
        <v>233</v>
      </c>
      <c r="H124" t="s" s="8">
        <v>54</v>
      </c>
      <c r="I124" t="s" s="8">
        <v>234</v>
      </c>
    </row>
    <row r="125" ht="16.0" customHeight="true">
      <c r="A125" t="n" s="8">
        <v>4.5711982E7</v>
      </c>
      <c r="B125" t="s" s="8">
        <v>96</v>
      </c>
      <c r="C125" t="n" s="8">
        <f>IF(false,"005-1250", "005-1250")</f>
      </c>
      <c r="D125" t="s" s="8">
        <v>56</v>
      </c>
      <c r="E125" t="n" s="8">
        <v>3.0</v>
      </c>
      <c r="F125" t="n" s="8">
        <v>-2542.0</v>
      </c>
      <c r="G125" t="s" s="8">
        <v>233</v>
      </c>
      <c r="H125" t="s" s="8">
        <v>54</v>
      </c>
      <c r="I125" t="s" s="8">
        <v>237</v>
      </c>
    </row>
    <row r="126" ht="16.0" customHeight="true">
      <c r="A126" t="n" s="8">
        <v>4.6289277E7</v>
      </c>
      <c r="B126" t="s" s="8">
        <v>60</v>
      </c>
      <c r="C126" t="n" s="8">
        <f>IF(false,"120922875", "120922875")</f>
      </c>
      <c r="D126" t="s" s="8">
        <v>92</v>
      </c>
      <c r="E126" t="n" s="8">
        <v>1.0</v>
      </c>
      <c r="F126" t="n" s="8">
        <v>-1.0</v>
      </c>
      <c r="G126" t="s" s="8">
        <v>233</v>
      </c>
      <c r="H126" t="s" s="8">
        <v>54</v>
      </c>
      <c r="I126" t="s" s="8">
        <v>238</v>
      </c>
    </row>
    <row r="127" ht="16.0" customHeight="true"/>
    <row r="128" ht="16.0" customHeight="true">
      <c r="A128" t="s" s="1">
        <v>37</v>
      </c>
      <c r="F128" t="n" s="8">
        <v>-2546.0</v>
      </c>
      <c r="G128" s="2"/>
      <c r="H128" s="0"/>
      <c r="I128" s="0"/>
    </row>
    <row r="129" ht="16.0" customHeight="true">
      <c r="A129" s="1"/>
      <c r="B129" s="1"/>
      <c r="C129" s="1"/>
      <c r="D129" s="1"/>
      <c r="E129" s="1"/>
      <c r="F129" s="1"/>
      <c r="G129" s="1"/>
      <c r="H129" s="1"/>
      <c r="I129" s="1"/>
    </row>
    <row r="130" ht="16.0" customHeight="true">
      <c r="A130" t="s" s="1">
        <v>40</v>
      </c>
    </row>
    <row r="131" ht="34.0" customHeight="true">
      <c r="A131" t="s" s="9">
        <v>47</v>
      </c>
      <c r="B131" t="s" s="9">
        <v>48</v>
      </c>
      <c r="C131" s="9"/>
      <c r="D131" s="9"/>
      <c r="E131" s="9"/>
      <c r="F131" t="s" s="9">
        <v>39</v>
      </c>
      <c r="G131" t="s" s="9">
        <v>5</v>
      </c>
      <c r="H131" t="s" s="9">
        <v>3</v>
      </c>
      <c r="I131" t="s" s="9">
        <v>4</v>
      </c>
    </row>
    <row r="132" ht="16.0" customHeight="true"/>
    <row r="133" ht="16.0" customHeight="true">
      <c r="A133" t="s" s="1">
        <v>37</v>
      </c>
      <c r="F133" t="n" s="8">
        <v>0.0</v>
      </c>
      <c r="G133" s="2"/>
      <c r="H133" s="0"/>
      <c r="I133" s="0"/>
    </row>
    <row r="134" ht="16.0" customHeight="true">
      <c r="A134" s="1"/>
      <c r="B134" s="1"/>
      <c r="C134" s="1"/>
      <c r="D134" s="1"/>
      <c r="E134" s="1"/>
      <c r="F134" s="1"/>
      <c r="G134" s="1"/>
      <c r="H134" s="1"/>
      <c r="I134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