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<sst xmlns="http://schemas.openxmlformats.org/spreadsheetml/2006/main" count="772" uniqueCount="170">
  <si>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</si>
  <si>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</si>
  <si>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</si>
  <si>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</si>
  <si>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</si>
  <si>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</si>
  <si>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</si>
  <si>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</si>
  <si>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</si>
  <si>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</si>
  <si>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</si>
  <si>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</si>
  <si>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</si>
  <si>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</si>
  <si>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</si>
  <si>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</si>
  <si>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</si>
  <si>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</si>
  <si>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</si>
  <si>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</si>
  <si>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</si>
  <si>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</si>
  <si>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</si>
  <si>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</si>
  <si>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</si>
  <si>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</si>
  <si>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</si>
  <si>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</si>
  <si>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</si>
  <si>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</si>
  <si>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</si>
  <si>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</si>
  <si>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</si>
  <si>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</si>
  <si>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</si>
  <si>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</si>
  <si>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</si>
  <si>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</si>
  <si>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</si>
  <si>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</si>
  <si>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</si>
  <si>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</si>
  <si>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</si>
  <si>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</si>
  <si>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</si>
  <si>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</si>
  <si>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</si>
  <si>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</si>
  <si>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</si>
  <si>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</si>
  <si>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07.07.2021</t>
  </si>
  <si>
    <t>02.07.2021</t>
  </si>
  <si>
    <t>Goo.N подгузники S (4-8 кг), 84 шт.</t>
  </si>
  <si>
    <t>Платёж за скидку маркетплейса</t>
  </si>
  <si>
    <t>06.07.2021</t>
  </si>
  <si>
    <t>60e3d4f89066f41216ebc775</t>
  </si>
  <si>
    <t>04.07.2021</t>
  </si>
  <si>
    <t>YokoSun трусики Premium XL (12-20 кг) 38 шт.</t>
  </si>
  <si>
    <t>60e3da8d94d5270ae36b8e9a</t>
  </si>
  <si>
    <t>Платёж за скидку по баллам Яндекс.Плюса</t>
  </si>
  <si>
    <t>60e19725739901167681a219</t>
  </si>
  <si>
    <t>Joonies трусики Premium Soft XL (12-17 кг), 152 шт.</t>
  </si>
  <si>
    <t>60e1729c954f6b3aec322e7a</t>
  </si>
  <si>
    <t>Смесь Kabrita 3 GOLD для комфортного пищеварения, старше 12 месяцев, 800 г</t>
  </si>
  <si>
    <t>60e16e6104e9434427b8d733</t>
  </si>
  <si>
    <t>Joonies трусики Premium Soft L (9-14 кг), 44 шт.</t>
  </si>
  <si>
    <t>60e3e2fedff13b6d35ea8517</t>
  </si>
  <si>
    <t>05.07.2021</t>
  </si>
  <si>
    <t>Набор Esthetic House CP-1 Intense nourishing v2.0 mini</t>
  </si>
  <si>
    <t>60e2fafe3620c27b16521863</t>
  </si>
  <si>
    <t>60dea80e03c378dc1cb52ac3</t>
  </si>
  <si>
    <t>Esthetic House кондиционер для волос CP-1 Bright Complex Intense Nourishing Professional с протеинами, 100 мл</t>
  </si>
  <si>
    <t>60e2de605a3951cfe68a4a98</t>
  </si>
  <si>
    <t>03.07.2021</t>
  </si>
  <si>
    <t>YokoSun подгузники Premium L (9-13 кг) 54 шт.</t>
  </si>
  <si>
    <t>60e403c46a864338072c1d88</t>
  </si>
  <si>
    <t>YokoSun трусики Premium L (9-14 кг) 44 шт.</t>
  </si>
  <si>
    <t>60e404809066f45070ebc77b</t>
  </si>
  <si>
    <t>60e0cb70863e4e1c6698fed3</t>
  </si>
  <si>
    <t>YokoSun трусики Eco XXL (15-23 кг) 32 шт.</t>
  </si>
  <si>
    <t>60e41175f78dba10ed20a4cd</t>
  </si>
  <si>
    <t>23.06.2021</t>
  </si>
  <si>
    <t>MEDI-PEEL Volume Essence Peptide 9 эссенция с пептидами для эластичности кожи лица, 100 мл</t>
  </si>
  <si>
    <t>60e4346b3b317606f149272e</t>
  </si>
  <si>
    <t>26.06.2021</t>
  </si>
  <si>
    <t>Bourjois Тушь для ресниц Volume Glamour Effet Push Up Black Serum, 71 black serum</t>
  </si>
  <si>
    <t>60e43f107399012b18e43165</t>
  </si>
  <si>
    <t>Enough Мист Collagen Moisture Essential, 100 мл</t>
  </si>
  <si>
    <t>60e43fd34f5c6e0ddbc08903</t>
  </si>
  <si>
    <t>60e178f520d51d51b19b70f1</t>
  </si>
  <si>
    <t>30.06.2021</t>
  </si>
  <si>
    <t>Jigott Collagen Healing Cream Ночной омолаживающий лечебный крем для лица с коллагеном, 100 г</t>
  </si>
  <si>
    <t>60e448c304e943677eef4d2f</t>
  </si>
  <si>
    <t>Vivienne Sabo Тушь для ресниц Cabaret Premiere, 04 фиолетовый</t>
  </si>
  <si>
    <t>60e44b38863e4e18dc98ff4e</t>
  </si>
  <si>
    <t>24.06.2021</t>
  </si>
  <si>
    <t>Takeshi трусики бамбуковые Kid's XL (12-22 кг) 38 шт.</t>
  </si>
  <si>
    <t>60e44d1403c378c6accd237a</t>
  </si>
  <si>
    <t>21.06.2021</t>
  </si>
  <si>
    <t>Takeshi трусики бамбуковые Kid's L (9-14 кг) 44 шт.</t>
  </si>
  <si>
    <t>60e4564b99d6ef576d38dd73</t>
  </si>
  <si>
    <t>YokoSun трусики M (6-10 кг), 58 шт.</t>
  </si>
  <si>
    <t>60e456a0b9f8ed61c0cfba6a</t>
  </si>
  <si>
    <t>Pigeon Бутылочка Перистальтик Плюс с широким горлом PPSU, 240 мл, с 3 месяцев, оранжевый</t>
  </si>
  <si>
    <t>60e460212fe09839e26d7968</t>
  </si>
  <si>
    <t>YokoSun подгузники L (9-13 кг), 54 шт.</t>
  </si>
  <si>
    <t>60e47511792ab15077ef4dd6</t>
  </si>
  <si>
    <t>60e4752ef988014b273cbf9b</t>
  </si>
  <si>
    <t>60e47c4e954f6b15b98665f3</t>
  </si>
  <si>
    <t>Гель для душа Biore Бодрящий цитрус, 480 мл</t>
  </si>
  <si>
    <t>60e2db5f4f5c6e5b5dd73866</t>
  </si>
  <si>
    <t>60e47e95c3080f6384401fdd</t>
  </si>
  <si>
    <t>Lion Top Shiny Rose Жидкое средство для стирки аромат цветущих роз 850 гр</t>
  </si>
  <si>
    <t>60e48316c3080fe7c3401fe1</t>
  </si>
  <si>
    <t>28.06.2021</t>
  </si>
  <si>
    <t>Biore мицеллярная вода, запасной блок, 290 мл</t>
  </si>
  <si>
    <t>60e495f8792ab12bf9ef4dd4</t>
  </si>
  <si>
    <t>Biore Мусс очищающий для умывания против акне запасной блок, 130 мл</t>
  </si>
  <si>
    <t>Vivienne Sabo Тушь для ресниц Cabaret Premiere, 02 синий</t>
  </si>
  <si>
    <t>60e498220fe99568a429ff3f</t>
  </si>
  <si>
    <t>60e4a191b9f8ed834ecfba62</t>
  </si>
  <si>
    <t>Joonies трусики Premium Soft M (6-11 кг), 56 шт.</t>
  </si>
  <si>
    <t>60e4a1ed954f6b3f448665f8</t>
  </si>
  <si>
    <t>60e4a1f93620c23086d30e7a</t>
  </si>
  <si>
    <t>27.06.2021</t>
  </si>
  <si>
    <t>Meine Liebe Концентрированный кондиционер для белья Липовый цвет, 0.8 л</t>
  </si>
  <si>
    <t>60e4a2110fe99568a429ff44</t>
  </si>
  <si>
    <t>Pigeon Бутылочка Перистальтик Плюс с широким горлом PP, 240 мл, с 3 месяцев, бесцветный</t>
  </si>
  <si>
    <t>60e4a3f7739901465ce43167</t>
  </si>
  <si>
    <t>Vivienne Sabo Тушь для ресниц Cabaret Waterproof, black</t>
  </si>
  <si>
    <t>60df68b6954f6b0ab8322e02</t>
  </si>
  <si>
    <t>60e4b44820d51d441dcbf07e</t>
  </si>
  <si>
    <t>60df73e2b9f8edb9e51a00f8</t>
  </si>
  <si>
    <t>Pigeon Бутылочка Перистальтик Плюс с широким горлом PP, 160 мл, с рождения, бесцветный</t>
  </si>
  <si>
    <t>60e4d3a403c378b056cd237d</t>
  </si>
  <si>
    <t>60e4d42d99d6ef5f6d38dd6f</t>
  </si>
  <si>
    <t>Vivienne Sabo Тушь для ресниц Aventuriere, 01 черная</t>
  </si>
  <si>
    <t>60e4d93a6a8643058d2c1d89</t>
  </si>
  <si>
    <t>60e0ae5f99d6ef398785d1c1</t>
  </si>
  <si>
    <t>60e4e89404e9433855ef4d21</t>
  </si>
  <si>
    <t>60e1ba682af6cd56f1c82b1a</t>
  </si>
  <si>
    <t>Гель для тела Holika Holika универсальный несмываемый с алоэ вера Aloe 99% Soothing Gel, 55 мл</t>
  </si>
  <si>
    <t>60e365aec3080fe9d736142e</t>
  </si>
  <si>
    <t>60e4ef9c5a3951764eff7aee</t>
  </si>
  <si>
    <t>YokoSun подгузники M (5-10 кг), 62 шт.</t>
  </si>
  <si>
    <t>60e4f9a34f5c6e2eacc088ff</t>
  </si>
  <si>
    <t>Deoproce шампунь Black garlic Intensive energy с экстрактом черного чеснока, 200 мл</t>
  </si>
  <si>
    <t>60e3847bdbdc3149b91ccfa3</t>
  </si>
  <si>
    <t>Goo.N подгузники Ultra XL (12-20 кг), 52 шт.</t>
  </si>
  <si>
    <t>60e2c327dbdc3147c31ccf86</t>
  </si>
  <si>
    <t>Гель для стирки Kao Attack Bio EX, 0.77 кг, дой-пак</t>
  </si>
  <si>
    <t>60e511f8954f6bf9d08665e5</t>
  </si>
  <si>
    <t>YokoSun подгузники Premium NB (0-5 кг) 36 шт.</t>
  </si>
  <si>
    <t>60e51205b9f8ed2bbfcfba66</t>
  </si>
  <si>
    <t>Merries подгузники XL (12-20 кг), 44 шт.</t>
  </si>
  <si>
    <t>60e51c4332da830196d58625</t>
  </si>
  <si>
    <t>60e51c51863e4e678e706391</t>
  </si>
  <si>
    <t>Возврат платежа за скидку маркетплейса</t>
  </si>
  <si>
    <t>60e3e4ebdbdc3102b8260b02</t>
  </si>
  <si>
    <t>Возврат платежа за скидку по бонусам СберСпасибо</t>
  </si>
  <si>
    <t>60e41c7afbacea2af85a4850</t>
  </si>
  <si>
    <t>Возврат платежа за скидку по баллам Яндекс.Плюса</t>
  </si>
  <si>
    <t>60e44088f9880150f04be984</t>
  </si>
  <si>
    <t>60e4428599d6ef400985d23a</t>
  </si>
  <si>
    <t>Смесь Kabrita 2 GOLD для комфортного пищеварения, 6-12 месяцев, 400 г</t>
  </si>
  <si>
    <t>60e44ab5792ab16b323a3997</t>
  </si>
  <si>
    <t>60e44ab72fe0981fc86d7969</t>
  </si>
  <si>
    <t>20.06.2021</t>
  </si>
  <si>
    <t>Стиральный порошок Lion Top Platinum Clear, картонная пачка, 0.9 кг</t>
  </si>
  <si>
    <t>60e46011f78dba030b005487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</si>
</sst>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4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822111.0</v>
      </c>
    </row>
    <row r="4" spans="1:9" s="3" customFormat="1" x14ac:dyDescent="0.2" ht="16.0" customHeight="true">
      <c r="A4" s="3" t="s">
        <v>34</v>
      </c>
      <c r="B4" s="10" t="n">
        <v>7461.0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5.3234742E7</v>
      </c>
      <c r="B8" s="8" t="s">
        <v>51</v>
      </c>
      <c r="C8" s="8" t="n">
        <f>IF(false,"002-101", "002-101")</f>
      </c>
      <c r="D8" s="8" t="s">
        <v>52</v>
      </c>
      <c r="E8" s="8" t="n">
        <v>2.0</v>
      </c>
      <c r="F8" s="8" t="n">
        <v>340.0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5.3395686E7</v>
      </c>
      <c r="B9" t="s" s="8">
        <v>56</v>
      </c>
      <c r="C9" t="n" s="8">
        <f>IF(false,"120921901", "120921901")</f>
      </c>
      <c r="D9" t="s" s="8">
        <v>57</v>
      </c>
      <c r="E9" t="n" s="8">
        <v>1.0</v>
      </c>
      <c r="F9" t="n" s="8">
        <v>61.0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5.3395686E7</v>
      </c>
      <c r="B10" s="8" t="s">
        <v>56</v>
      </c>
      <c r="C10" s="8" t="n">
        <f>IF(false,"120921901", "120921901")</f>
      </c>
      <c r="D10" s="8" t="s">
        <v>57</v>
      </c>
      <c r="E10" s="8" t="n">
        <v>1.0</v>
      </c>
      <c r="F10" s="8" t="n">
        <v>157.0</v>
      </c>
      <c r="G10" s="8" t="s">
        <v>59</v>
      </c>
      <c r="H10" t="s" s="8">
        <v>54</v>
      </c>
      <c r="I10" t="s" s="8">
        <v>60</v>
      </c>
    </row>
    <row r="11" ht="16.0" customHeight="true">
      <c r="A11" t="n" s="7">
        <v>5.3374531E7</v>
      </c>
      <c r="B11" t="s" s="8">
        <v>56</v>
      </c>
      <c r="C11" t="n" s="8">
        <f>IF(false,"120922756", "120922756")</f>
      </c>
      <c r="D11" t="s" s="8">
        <v>61</v>
      </c>
      <c r="E11" t="n" s="8">
        <v>1.0</v>
      </c>
      <c r="F11" t="n" s="8">
        <v>26.0</v>
      </c>
      <c r="G11" t="s" s="8">
        <v>59</v>
      </c>
      <c r="H11" t="s" s="8">
        <v>54</v>
      </c>
      <c r="I11" t="s" s="8">
        <v>62</v>
      </c>
    </row>
    <row r="12" spans="1:9" x14ac:dyDescent="0.2" ht="16.0" customHeight="true">
      <c r="A12" s="7" t="n">
        <v>5.3372167E7</v>
      </c>
      <c r="B12" t="s" s="8">
        <v>56</v>
      </c>
      <c r="C12" t="n" s="8">
        <f>IF(false,"120921202", "120921202")</f>
      </c>
      <c r="D12" t="s" s="8">
        <v>63</v>
      </c>
      <c r="E12" t="n" s="8">
        <v>3.0</v>
      </c>
      <c r="F12" t="n" s="8">
        <v>601.0</v>
      </c>
      <c r="G12" t="s" s="8">
        <v>59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5.3201375E7</v>
      </c>
      <c r="B13" s="8" t="s">
        <v>51</v>
      </c>
      <c r="C13" s="8" t="n">
        <f>IF(false,"01-003884", "01-003884")</f>
      </c>
      <c r="D13" s="8" t="s">
        <v>65</v>
      </c>
      <c r="E13" s="8" t="n">
        <v>1.0</v>
      </c>
      <c r="F13" s="8" t="n">
        <v>120.0</v>
      </c>
      <c r="G13" s="8" t="s">
        <v>53</v>
      </c>
      <c r="H13" s="8" t="s">
        <v>54</v>
      </c>
      <c r="I13" s="8" t="s">
        <v>66</v>
      </c>
    </row>
    <row r="14" spans="1:9" x14ac:dyDescent="0.2" ht="16.0" customHeight="true">
      <c r="A14" s="7" t="n">
        <v>5.3536317E7</v>
      </c>
      <c r="B14" s="8" t="s">
        <v>67</v>
      </c>
      <c r="C14" s="8" t="n">
        <f>IF(false,"120921945", "120921945")</f>
      </c>
      <c r="D14" s="8" t="s">
        <v>68</v>
      </c>
      <c r="E14" s="8" t="n">
        <v>1.0</v>
      </c>
      <c r="F14" s="8" t="n">
        <v>4.0</v>
      </c>
      <c r="G14" s="8" t="s">
        <v>59</v>
      </c>
      <c r="H14" s="8" t="s">
        <v>54</v>
      </c>
      <c r="I14" s="8" t="s">
        <v>69</v>
      </c>
    </row>
    <row r="15" ht="16.0" customHeight="true">
      <c r="A15" t="n" s="7">
        <v>5.3133356E7</v>
      </c>
      <c r="B15" t="s" s="8">
        <v>51</v>
      </c>
      <c r="C15" t="n" s="8">
        <f>IF(false,"120921202", "120921202")</f>
      </c>
      <c r="D15" t="s" s="8">
        <v>63</v>
      </c>
      <c r="E15" t="n" s="8">
        <v>1.0</v>
      </c>
      <c r="F15" t="n" s="8">
        <v>58.0</v>
      </c>
      <c r="G15" t="s" s="8">
        <v>59</v>
      </c>
      <c r="H15" t="s" s="8">
        <v>54</v>
      </c>
      <c r="I15" t="s" s="8">
        <v>70</v>
      </c>
    </row>
    <row r="16" spans="1:9" s="1" customFormat="1" x14ac:dyDescent="0.2" ht="16.0" customHeight="true">
      <c r="A16" s="7" t="n">
        <v>5.3518787E7</v>
      </c>
      <c r="B16" t="s" s="8">
        <v>67</v>
      </c>
      <c r="C16" t="n" s="8">
        <f>IF(false,"1003295", "1003295")</f>
      </c>
      <c r="D16" t="s" s="8">
        <v>71</v>
      </c>
      <c r="E16" t="n" s="8">
        <v>1.0</v>
      </c>
      <c r="F16" s="8" t="n">
        <v>21.0</v>
      </c>
      <c r="G16" s="8" t="s">
        <v>59</v>
      </c>
      <c r="H16" s="8" t="s">
        <v>54</v>
      </c>
      <c r="I16" s="8" t="s">
        <v>72</v>
      </c>
    </row>
    <row r="17" spans="1:9" x14ac:dyDescent="0.2" ht="16.0" customHeight="true">
      <c r="A17" s="7" t="n">
        <v>5.3343274E7</v>
      </c>
      <c r="B17" s="8" t="s">
        <v>73</v>
      </c>
      <c r="C17" s="8" t="n">
        <f>IF(false,"120921899", "120921899")</f>
      </c>
      <c r="D17" s="8" t="s">
        <v>74</v>
      </c>
      <c r="E17" s="8" t="n">
        <v>1.0</v>
      </c>
      <c r="F17" s="8" t="n">
        <v>162.0</v>
      </c>
      <c r="G17" s="8" t="s">
        <v>53</v>
      </c>
      <c r="H17" s="8" t="s">
        <v>54</v>
      </c>
      <c r="I17" s="8" t="s">
        <v>75</v>
      </c>
    </row>
    <row r="18" spans="1:9" x14ac:dyDescent="0.2" ht="16.0" customHeight="true">
      <c r="A18" s="7" t="n">
        <v>5.3275461E7</v>
      </c>
      <c r="B18" t="s" s="8">
        <v>73</v>
      </c>
      <c r="C18" t="n" s="8">
        <f>IF(false,"120921995", "120921995")</f>
      </c>
      <c r="D18" t="s" s="8">
        <v>76</v>
      </c>
      <c r="E18" t="n" s="8">
        <v>2.0</v>
      </c>
      <c r="F18" t="n" s="8">
        <v>354.0</v>
      </c>
      <c r="G18" t="s" s="8">
        <v>53</v>
      </c>
      <c r="H18" t="s" s="8">
        <v>54</v>
      </c>
      <c r="I18" t="s" s="8">
        <v>77</v>
      </c>
    </row>
    <row r="19" spans="1:9" ht="16.0" x14ac:dyDescent="0.2" customHeight="true">
      <c r="A19" s="7" t="n">
        <v>5.3343274E7</v>
      </c>
      <c r="B19" s="8" t="s">
        <v>73</v>
      </c>
      <c r="C19" s="8" t="n">
        <f>IF(false,"120921899", "120921899")</f>
      </c>
      <c r="D19" s="8" t="s">
        <v>74</v>
      </c>
      <c r="E19" s="8" t="n">
        <v>1.0</v>
      </c>
      <c r="F19" s="8" t="n">
        <v>122.0</v>
      </c>
      <c r="G19" s="8" t="s">
        <v>59</v>
      </c>
      <c r="H19" s="8" t="s">
        <v>54</v>
      </c>
      <c r="I19" s="8" t="s">
        <v>78</v>
      </c>
    </row>
    <row r="20" spans="1:9" x14ac:dyDescent="0.2" ht="16.0" customHeight="true">
      <c r="A20" s="7" t="n">
        <v>5.3229808E7</v>
      </c>
      <c r="B20" s="8" t="s">
        <v>51</v>
      </c>
      <c r="C20" s="8" t="n">
        <f>IF(false,"120922768", "120922768")</f>
      </c>
      <c r="D20" s="8" t="s">
        <v>79</v>
      </c>
      <c r="E20" s="8" t="n">
        <v>1.0</v>
      </c>
      <c r="F20" s="8" t="n">
        <v>226.0</v>
      </c>
      <c r="G20" s="8" t="s">
        <v>53</v>
      </c>
      <c r="H20" s="8" t="s">
        <v>54</v>
      </c>
      <c r="I20" s="8" t="s">
        <v>80</v>
      </c>
    </row>
    <row r="21" ht="16.0" customHeight="true">
      <c r="A21" t="n" s="7">
        <v>5.1914988E7</v>
      </c>
      <c r="B21" t="s" s="8">
        <v>81</v>
      </c>
      <c r="C21" t="n" s="8">
        <f>IF(false,"120921833", "120921833")</f>
      </c>
      <c r="D21" t="s" s="8">
        <v>82</v>
      </c>
      <c r="E21" t="n" s="8">
        <v>1.0</v>
      </c>
      <c r="F21" t="n" s="8">
        <v>47.0</v>
      </c>
      <c r="G21" t="s" s="8">
        <v>53</v>
      </c>
      <c r="H21" t="s" s="8">
        <v>54</v>
      </c>
      <c r="I21" t="s" s="8">
        <v>83</v>
      </c>
    </row>
    <row r="22" spans="1:9" s="1" customFormat="1" x14ac:dyDescent="0.2" ht="16.0" customHeight="true">
      <c r="A22" s="7" t="n">
        <v>5.2326733E7</v>
      </c>
      <c r="B22" t="s" s="8">
        <v>84</v>
      </c>
      <c r="C22" t="n" s="8">
        <f>IF(false,"120923107", "120923107")</f>
      </c>
      <c r="D22" t="s" s="8">
        <v>85</v>
      </c>
      <c r="E22" t="n" s="8">
        <v>1.0</v>
      </c>
      <c r="F22" s="8" t="n">
        <v>98.0</v>
      </c>
      <c r="G22" s="8" t="s">
        <v>53</v>
      </c>
      <c r="H22" s="8" t="s">
        <v>54</v>
      </c>
      <c r="I22" s="8" t="s">
        <v>86</v>
      </c>
    </row>
    <row r="23" spans="1:9" x14ac:dyDescent="0.2" ht="16.0" customHeight="true">
      <c r="A23" s="7" t="n">
        <v>5.3418709E7</v>
      </c>
      <c r="B23" s="8" t="s">
        <v>56</v>
      </c>
      <c r="C23" s="8" t="n">
        <f>IF(false,"120921727", "120921727")</f>
      </c>
      <c r="D23" s="8" t="s">
        <v>87</v>
      </c>
      <c r="E23" s="8" t="n">
        <v>1.0</v>
      </c>
      <c r="F23" s="8" t="n">
        <v>161.0</v>
      </c>
      <c r="G23" s="8" t="s">
        <v>53</v>
      </c>
      <c r="H23" s="8" t="s">
        <v>54</v>
      </c>
      <c r="I23" s="8" t="s">
        <v>88</v>
      </c>
    </row>
    <row r="24" ht="16.0" customHeight="true">
      <c r="A24" t="n" s="7">
        <v>5.3378087E7</v>
      </c>
      <c r="B24" t="s" s="8">
        <v>56</v>
      </c>
      <c r="C24" t="n" s="8">
        <f>IF(false,"120921899", "120921899")</f>
      </c>
      <c r="D24" t="s" s="8">
        <v>74</v>
      </c>
      <c r="E24" t="n" s="8">
        <v>1.0</v>
      </c>
      <c r="F24" t="n" s="8">
        <v>150.0</v>
      </c>
      <c r="G24" t="s" s="8">
        <v>59</v>
      </c>
      <c r="H24" t="s" s="8">
        <v>54</v>
      </c>
      <c r="I24" t="s" s="8">
        <v>89</v>
      </c>
    </row>
    <row r="25" spans="1:9" s="1" customFormat="1" x14ac:dyDescent="0.2" ht="16.0" customHeight="true">
      <c r="A25" t="n" s="7">
        <v>5.2818125E7</v>
      </c>
      <c r="B25" t="s" s="8">
        <v>90</v>
      </c>
      <c r="C25" t="n" s="8">
        <f>IF(false,"120921872", "120921872")</f>
      </c>
      <c r="D25" t="s" s="8">
        <v>91</v>
      </c>
      <c r="E25" t="n" s="8">
        <v>2.0</v>
      </c>
      <c r="F25" t="n" s="8">
        <v>234.0</v>
      </c>
      <c r="G25" t="s" s="8">
        <v>53</v>
      </c>
      <c r="H25" t="s" s="8">
        <v>54</v>
      </c>
      <c r="I25" t="s" s="8">
        <v>92</v>
      </c>
    </row>
    <row r="26" ht="16.0" customHeight="true">
      <c r="A26" t="n" s="7">
        <v>5.367741E7</v>
      </c>
      <c r="B26" t="s" s="8">
        <v>54</v>
      </c>
      <c r="C26" t="n" s="8">
        <f>IF(false,"120922391", "120922391")</f>
      </c>
      <c r="D26" t="s" s="8">
        <v>93</v>
      </c>
      <c r="E26" t="n" s="8">
        <v>1.0</v>
      </c>
      <c r="F26" t="n" s="8">
        <v>1.0</v>
      </c>
      <c r="G26" t="s" s="8">
        <v>59</v>
      </c>
      <c r="H26" t="s" s="8">
        <v>54</v>
      </c>
      <c r="I26" t="s" s="8">
        <v>94</v>
      </c>
    </row>
    <row r="27" ht="16.0" customHeight="true">
      <c r="A27" t="n" s="7">
        <v>5.2153726E7</v>
      </c>
      <c r="B27" t="s" s="8">
        <v>95</v>
      </c>
      <c r="C27" t="n" s="8">
        <f>IF(false,"120921744", "120921744")</f>
      </c>
      <c r="D27" t="s" s="8">
        <v>96</v>
      </c>
      <c r="E27" t="n" s="8">
        <v>1.0</v>
      </c>
      <c r="F27" t="n" s="8">
        <v>198.0</v>
      </c>
      <c r="G27" t="s" s="8">
        <v>53</v>
      </c>
      <c r="H27" t="s" s="8">
        <v>54</v>
      </c>
      <c r="I27" t="s" s="8">
        <v>97</v>
      </c>
    </row>
    <row r="28" ht="16.0" customHeight="true">
      <c r="A28" t="n" s="7">
        <v>5.1669754E7</v>
      </c>
      <c r="B28" t="s" s="8">
        <v>98</v>
      </c>
      <c r="C28" t="n" s="8">
        <f>IF(false,"120921743", "120921743")</f>
      </c>
      <c r="D28" t="s" s="8">
        <v>99</v>
      </c>
      <c r="E28" t="n" s="8">
        <v>2.0</v>
      </c>
      <c r="F28" t="n" s="8">
        <v>360.0</v>
      </c>
      <c r="G28" t="s" s="8">
        <v>53</v>
      </c>
      <c r="H28" t="s" s="8">
        <v>54</v>
      </c>
      <c r="I28" t="s" s="8">
        <v>100</v>
      </c>
    </row>
    <row r="29" spans="1:9" s="1" customFormat="1" x14ac:dyDescent="0.2" ht="16.0" customHeight="true">
      <c r="A29" t="n" s="7">
        <v>5.1669754E7</v>
      </c>
      <c r="B29" t="s" s="8">
        <v>98</v>
      </c>
      <c r="C29" t="n" s="8">
        <f>IF(false,"120921744", "120921744")</f>
      </c>
      <c r="D29" t="s" s="8">
        <v>96</v>
      </c>
      <c r="E29" t="n" s="8">
        <v>1.0</v>
      </c>
      <c r="F29" t="n" s="8">
        <v>182.0</v>
      </c>
      <c r="G29" s="8" t="s">
        <v>53</v>
      </c>
      <c r="H29" t="s" s="8">
        <v>54</v>
      </c>
      <c r="I29" s="8" t="s">
        <v>100</v>
      </c>
    </row>
    <row r="30" ht="16.0" customHeight="true">
      <c r="A30" t="n" s="7">
        <v>5.3398255E7</v>
      </c>
      <c r="B30" t="s" s="8">
        <v>56</v>
      </c>
      <c r="C30" t="n" s="8">
        <f>IF(false,"005-1514", "005-1514")</f>
      </c>
      <c r="D30" t="s" s="8">
        <v>101</v>
      </c>
      <c r="E30" t="n" s="8">
        <v>1.0</v>
      </c>
      <c r="F30" t="n" s="8">
        <v>50.0</v>
      </c>
      <c r="G30" t="s" s="8">
        <v>53</v>
      </c>
      <c r="H30" t="s" s="8">
        <v>54</v>
      </c>
      <c r="I30" t="s" s="8">
        <v>102</v>
      </c>
    </row>
    <row r="31" ht="16.0" customHeight="true">
      <c r="A31" t="n" s="7">
        <v>5.2871461E7</v>
      </c>
      <c r="B31" t="s" s="8">
        <v>90</v>
      </c>
      <c r="C31" t="n" s="8">
        <f>IF(false,"120922624", "120922624")</f>
      </c>
      <c r="D31" t="s" s="8">
        <v>103</v>
      </c>
      <c r="E31" t="n" s="8">
        <v>3.0</v>
      </c>
      <c r="F31" t="n" s="8">
        <v>1104.0</v>
      </c>
      <c r="G31" t="s" s="8">
        <v>53</v>
      </c>
      <c r="H31" t="s" s="8">
        <v>54</v>
      </c>
      <c r="I31" t="s" s="8">
        <v>104</v>
      </c>
    </row>
    <row r="32" ht="16.0" customHeight="true">
      <c r="A32" t="n" s="7">
        <v>5.3338563E7</v>
      </c>
      <c r="B32" t="s" s="8">
        <v>73</v>
      </c>
      <c r="C32" t="n" s="8">
        <f>IF(false,"005-1513", "005-1513")</f>
      </c>
      <c r="D32" t="s" s="8">
        <v>105</v>
      </c>
      <c r="E32" t="n" s="8">
        <v>1.0</v>
      </c>
      <c r="F32" t="n" s="8">
        <v>70.0</v>
      </c>
      <c r="G32" t="s" s="8">
        <v>53</v>
      </c>
      <c r="H32" t="s" s="8">
        <v>54</v>
      </c>
      <c r="I32" t="s" s="8">
        <v>106</v>
      </c>
    </row>
    <row r="33" ht="16.0" customHeight="true">
      <c r="A33" t="n" s="7">
        <v>5.3342099E7</v>
      </c>
      <c r="B33" t="s" s="8">
        <v>73</v>
      </c>
      <c r="C33" t="n" s="8">
        <f>IF(false,"120921901", "120921901")</f>
      </c>
      <c r="D33" t="s" s="8">
        <v>57</v>
      </c>
      <c r="E33" t="n" s="8">
        <v>1.0</v>
      </c>
      <c r="F33" t="n" s="8">
        <v>61.0</v>
      </c>
      <c r="G33" t="s" s="8">
        <v>53</v>
      </c>
      <c r="H33" t="s" s="8">
        <v>54</v>
      </c>
      <c r="I33" t="s" s="8">
        <v>107</v>
      </c>
    </row>
    <row r="34" ht="16.0" customHeight="true">
      <c r="A34" t="n" s="7">
        <v>5.3195826E7</v>
      </c>
      <c r="B34" t="s" s="8">
        <v>51</v>
      </c>
      <c r="C34" t="n" s="8">
        <f>IF(false,"01-003884", "01-003884")</f>
      </c>
      <c r="D34" t="s" s="8">
        <v>65</v>
      </c>
      <c r="E34" t="n" s="8">
        <v>1.0</v>
      </c>
      <c r="F34" t="n" s="8">
        <v>120.0</v>
      </c>
      <c r="G34" t="s" s="8">
        <v>53</v>
      </c>
      <c r="H34" t="s" s="8">
        <v>54</v>
      </c>
      <c r="I34" t="s" s="8">
        <v>108</v>
      </c>
    </row>
    <row r="35" ht="16.0" customHeight="true">
      <c r="A35" t="n" s="7">
        <v>5.3517001E7</v>
      </c>
      <c r="B35" t="s" s="8">
        <v>67</v>
      </c>
      <c r="C35" t="n" s="8">
        <f>IF(false,"005-1521", "005-1521")</f>
      </c>
      <c r="D35" t="s" s="8">
        <v>109</v>
      </c>
      <c r="E35" t="n" s="8">
        <v>1.0</v>
      </c>
      <c r="F35" t="n" s="8">
        <v>189.0</v>
      </c>
      <c r="G35" t="s" s="8">
        <v>59</v>
      </c>
      <c r="H35" t="s" s="8">
        <v>54</v>
      </c>
      <c r="I35" t="s" s="8">
        <v>110</v>
      </c>
    </row>
    <row r="36" ht="16.0" customHeight="true">
      <c r="A36" t="n" s="7">
        <v>5.3252183E7</v>
      </c>
      <c r="B36" t="s" s="8">
        <v>73</v>
      </c>
      <c r="C36" t="n" s="8">
        <f>IF(false,"01-003884", "01-003884")</f>
      </c>
      <c r="D36" t="s" s="8">
        <v>65</v>
      </c>
      <c r="E36" t="n" s="8">
        <v>3.0</v>
      </c>
      <c r="F36" t="n" s="8">
        <v>360.0</v>
      </c>
      <c r="G36" t="s" s="8">
        <v>53</v>
      </c>
      <c r="H36" t="s" s="8">
        <v>54</v>
      </c>
      <c r="I36" t="s" s="8">
        <v>111</v>
      </c>
    </row>
    <row r="37" ht="16.0" customHeight="true">
      <c r="A37" t="n" s="7">
        <v>5.2972317E7</v>
      </c>
      <c r="B37" t="s" s="8">
        <v>90</v>
      </c>
      <c r="C37" t="n" s="8">
        <f>IF(false,"120923007", "120923007")</f>
      </c>
      <c r="D37" t="s" s="8">
        <v>112</v>
      </c>
      <c r="E37" t="n" s="8">
        <v>1.0</v>
      </c>
      <c r="F37" t="n" s="8">
        <v>91.0</v>
      </c>
      <c r="G37" t="s" s="8">
        <v>53</v>
      </c>
      <c r="H37" t="s" s="8">
        <v>54</v>
      </c>
      <c r="I37" t="s" s="8">
        <v>113</v>
      </c>
    </row>
    <row r="38" ht="16.0" customHeight="true">
      <c r="A38" t="n" s="7">
        <v>5.2661397E7</v>
      </c>
      <c r="B38" t="s" s="8">
        <v>114</v>
      </c>
      <c r="C38" t="n" s="8">
        <f>IF(false,"005-1380", "005-1380")</f>
      </c>
      <c r="D38" t="s" s="8">
        <v>115</v>
      </c>
      <c r="E38" t="n" s="8">
        <v>1.0</v>
      </c>
      <c r="F38" t="n" s="8">
        <v>147.0</v>
      </c>
      <c r="G38" t="s" s="8">
        <v>53</v>
      </c>
      <c r="H38" t="s" s="8">
        <v>54</v>
      </c>
      <c r="I38" t="s" s="8">
        <v>116</v>
      </c>
    </row>
    <row r="39" ht="16.0" customHeight="true">
      <c r="A39" t="n" s="7">
        <v>5.2661397E7</v>
      </c>
      <c r="B39" t="s" s="8">
        <v>114</v>
      </c>
      <c r="C39" t="n" s="8">
        <f>IF(false,"120921816", "120921816")</f>
      </c>
      <c r="D39" t="s" s="8">
        <v>117</v>
      </c>
      <c r="E39" t="n" s="8">
        <v>1.0</v>
      </c>
      <c r="F39" t="n" s="8">
        <v>112.0</v>
      </c>
      <c r="G39" t="s" s="8">
        <v>53</v>
      </c>
      <c r="H39" t="s" s="8">
        <v>54</v>
      </c>
      <c r="I39" t="s" s="8">
        <v>116</v>
      </c>
    </row>
    <row r="40" ht="16.0" customHeight="true">
      <c r="A40" t="n" s="7">
        <v>5.3209658E7</v>
      </c>
      <c r="B40" t="s" s="8">
        <v>51</v>
      </c>
      <c r="C40" t="n" s="8">
        <f>IF(false,"120922389", "120922389")</f>
      </c>
      <c r="D40" t="s" s="8">
        <v>118</v>
      </c>
      <c r="E40" t="n" s="8">
        <v>1.0</v>
      </c>
      <c r="F40" t="n" s="8">
        <v>70.0</v>
      </c>
      <c r="G40" t="s" s="8">
        <v>53</v>
      </c>
      <c r="H40" t="s" s="8">
        <v>54</v>
      </c>
      <c r="I40" t="s" s="8">
        <v>119</v>
      </c>
    </row>
    <row r="41" ht="16.0" customHeight="true">
      <c r="A41" t="n" s="7">
        <v>5.3207725E7</v>
      </c>
      <c r="B41" t="s" s="8">
        <v>51</v>
      </c>
      <c r="C41" t="n" s="8">
        <f>IF(false,"01-003884", "01-003884")</f>
      </c>
      <c r="D41" t="s" s="8">
        <v>65</v>
      </c>
      <c r="E41" t="n" s="8">
        <v>1.0</v>
      </c>
      <c r="F41" t="n" s="8">
        <v>120.0</v>
      </c>
      <c r="G41" t="s" s="8">
        <v>53</v>
      </c>
      <c r="H41" t="s" s="8">
        <v>54</v>
      </c>
      <c r="I41" t="s" s="8">
        <v>120</v>
      </c>
    </row>
    <row r="42" ht="16.0" customHeight="true">
      <c r="A42" t="n" s="7">
        <v>5.2975886E7</v>
      </c>
      <c r="B42" t="s" s="8">
        <v>90</v>
      </c>
      <c r="C42" t="n" s="8">
        <f>IF(false,"120922035", "120922035")</f>
      </c>
      <c r="D42" t="s" s="8">
        <v>121</v>
      </c>
      <c r="E42" t="n" s="8">
        <v>1.0</v>
      </c>
      <c r="F42" t="n" s="8">
        <v>156.0</v>
      </c>
      <c r="G42" t="s" s="8">
        <v>53</v>
      </c>
      <c r="H42" t="s" s="8">
        <v>54</v>
      </c>
      <c r="I42" t="s" s="8">
        <v>122</v>
      </c>
    </row>
    <row r="43" ht="16.0" customHeight="true">
      <c r="A43" t="n" s="7">
        <v>5.3233304E7</v>
      </c>
      <c r="B43" t="s" s="8">
        <v>51</v>
      </c>
      <c r="C43" t="n" s="8">
        <f>IF(false,"01-003884", "01-003884")</f>
      </c>
      <c r="D43" t="s" s="8">
        <v>65</v>
      </c>
      <c r="E43" t="n" s="8">
        <v>1.0</v>
      </c>
      <c r="F43" t="n" s="8">
        <v>120.0</v>
      </c>
      <c r="G43" t="s" s="8">
        <v>53</v>
      </c>
      <c r="H43" t="s" s="8">
        <v>54</v>
      </c>
      <c r="I43" t="s" s="8">
        <v>123</v>
      </c>
    </row>
    <row r="44" ht="16.0" customHeight="true">
      <c r="A44" t="n" s="7">
        <v>5.2483507E7</v>
      </c>
      <c r="B44" t="s" s="8">
        <v>124</v>
      </c>
      <c r="C44" t="n" s="8">
        <f>IF(false,"005-1593", "005-1593")</f>
      </c>
      <c r="D44" t="s" s="8">
        <v>125</v>
      </c>
      <c r="E44" t="n" s="8">
        <v>4.0</v>
      </c>
      <c r="F44" t="n" s="8">
        <v>152.0</v>
      </c>
      <c r="G44" t="s" s="8">
        <v>53</v>
      </c>
      <c r="H44" t="s" s="8">
        <v>54</v>
      </c>
      <c r="I44" t="s" s="8">
        <v>126</v>
      </c>
    </row>
    <row r="45" ht="16.0" customHeight="true">
      <c r="A45" t="n" s="7">
        <v>5.2445958E7</v>
      </c>
      <c r="B45" t="s" s="8">
        <v>124</v>
      </c>
      <c r="C45" t="n" s="8">
        <f>IF(false,"005-1254", "005-1254")</f>
      </c>
      <c r="D45" t="s" s="8">
        <v>127</v>
      </c>
      <c r="E45" t="n" s="8">
        <v>1.0</v>
      </c>
      <c r="F45" t="n" s="8">
        <v>215.0</v>
      </c>
      <c r="G45" t="s" s="8">
        <v>53</v>
      </c>
      <c r="H45" t="s" s="8">
        <v>54</v>
      </c>
      <c r="I45" t="s" s="8">
        <v>128</v>
      </c>
    </row>
    <row r="46" ht="16.0" customHeight="true">
      <c r="A46" t="n" s="7">
        <v>5.322855E7</v>
      </c>
      <c r="B46" t="s" s="8">
        <v>51</v>
      </c>
      <c r="C46" t="n" s="8">
        <f>IF(false,"120922393", "120922393")</f>
      </c>
      <c r="D46" t="s" s="8">
        <v>129</v>
      </c>
      <c r="E46" t="n" s="8">
        <v>1.0</v>
      </c>
      <c r="F46" t="n" s="8">
        <v>17.0</v>
      </c>
      <c r="G46" t="s" s="8">
        <v>59</v>
      </c>
      <c r="H46" t="s" s="8">
        <v>54</v>
      </c>
      <c r="I46" t="s" s="8">
        <v>130</v>
      </c>
    </row>
    <row r="47" ht="16.0" customHeight="true">
      <c r="A47" t="n" s="7">
        <v>5.3253086E7</v>
      </c>
      <c r="B47" t="s" s="8">
        <v>73</v>
      </c>
      <c r="C47" t="n" s="8">
        <f>IF(false,"120921995", "120921995")</f>
      </c>
      <c r="D47" t="s" s="8">
        <v>76</v>
      </c>
      <c r="E47" t="n" s="8">
        <v>1.0</v>
      </c>
      <c r="F47" t="n" s="8">
        <v>61.0</v>
      </c>
      <c r="G47" t="s" s="8">
        <v>53</v>
      </c>
      <c r="H47" t="s" s="8">
        <v>54</v>
      </c>
      <c r="I47" t="s" s="8">
        <v>131</v>
      </c>
    </row>
    <row r="48" ht="16.0" customHeight="true">
      <c r="A48" t="n" s="7">
        <v>5.3233136E7</v>
      </c>
      <c r="B48" t="s" s="8">
        <v>51</v>
      </c>
      <c r="C48" t="n" s="8">
        <f>IF(false,"120921945", "120921945")</f>
      </c>
      <c r="D48" t="s" s="8">
        <v>68</v>
      </c>
      <c r="E48" t="n" s="8">
        <v>1.0</v>
      </c>
      <c r="F48" t="n" s="8">
        <v>327.0</v>
      </c>
      <c r="G48" t="s" s="8">
        <v>59</v>
      </c>
      <c r="H48" t="s" s="8">
        <v>54</v>
      </c>
      <c r="I48" t="s" s="8">
        <v>132</v>
      </c>
    </row>
    <row r="49" ht="16.0" customHeight="true">
      <c r="A49" t="n" s="7">
        <v>5.3415099E7</v>
      </c>
      <c r="B49" t="s" s="8">
        <v>56</v>
      </c>
      <c r="C49" t="n" s="8">
        <f>IF(false,"005-1255", "005-1255")</f>
      </c>
      <c r="D49" t="s" s="8">
        <v>133</v>
      </c>
      <c r="E49" t="n" s="8">
        <v>2.0</v>
      </c>
      <c r="F49" t="n" s="8">
        <v>320.0</v>
      </c>
      <c r="G49" t="s" s="8">
        <v>53</v>
      </c>
      <c r="H49" t="s" s="8">
        <v>50</v>
      </c>
      <c r="I49" t="s" s="8">
        <v>134</v>
      </c>
    </row>
    <row r="50" ht="16.0" customHeight="true">
      <c r="A50" t="n" s="7">
        <v>5.3372279E7</v>
      </c>
      <c r="B50" t="s" s="8">
        <v>56</v>
      </c>
      <c r="C50" t="n" s="8">
        <f>IF(false,"120921899", "120921899")</f>
      </c>
      <c r="D50" t="s" s="8">
        <v>74</v>
      </c>
      <c r="E50" t="n" s="8">
        <v>2.0</v>
      </c>
      <c r="F50" t="n" s="8">
        <v>536.0</v>
      </c>
      <c r="G50" t="s" s="8">
        <v>53</v>
      </c>
      <c r="H50" t="s" s="8">
        <v>50</v>
      </c>
      <c r="I50" t="s" s="8">
        <v>135</v>
      </c>
    </row>
    <row r="51" ht="16.0" customHeight="true">
      <c r="A51" t="n" s="7">
        <v>5.3332103E7</v>
      </c>
      <c r="B51" t="s" s="8">
        <v>73</v>
      </c>
      <c r="C51" t="n" s="8">
        <f>IF(false,"120922392", "120922392")</f>
      </c>
      <c r="D51" t="s" s="8">
        <v>136</v>
      </c>
      <c r="E51" t="n" s="8">
        <v>1.0</v>
      </c>
      <c r="F51" t="n" s="8">
        <v>92.0</v>
      </c>
      <c r="G51" t="s" s="8">
        <v>53</v>
      </c>
      <c r="H51" t="s" s="8">
        <v>50</v>
      </c>
      <c r="I51" t="s" s="8">
        <v>137</v>
      </c>
    </row>
    <row r="52" ht="16.0" customHeight="true">
      <c r="A52" t="n" s="7">
        <v>5.3332103E7</v>
      </c>
      <c r="B52" t="s" s="8">
        <v>73</v>
      </c>
      <c r="C52" t="n" s="8">
        <f>IF(false,"120922392", "120922392")</f>
      </c>
      <c r="D52" t="s" s="8">
        <v>136</v>
      </c>
      <c r="E52" t="n" s="8">
        <v>1.0</v>
      </c>
      <c r="F52" t="n" s="8">
        <v>174.0</v>
      </c>
      <c r="G52" t="s" s="8">
        <v>59</v>
      </c>
      <c r="H52" t="s" s="8">
        <v>50</v>
      </c>
      <c r="I52" t="s" s="8">
        <v>138</v>
      </c>
    </row>
    <row r="53" ht="16.0" customHeight="true">
      <c r="A53" t="n" s="7">
        <v>5.3414713E7</v>
      </c>
      <c r="B53" t="s" s="8">
        <v>56</v>
      </c>
      <c r="C53" t="n" s="8">
        <f>IF(false,"120921901", "120921901")</f>
      </c>
      <c r="D53" t="s" s="8">
        <v>57</v>
      </c>
      <c r="E53" t="n" s="8">
        <v>2.0</v>
      </c>
      <c r="F53" t="n" s="8">
        <v>354.0</v>
      </c>
      <c r="G53" t="s" s="8">
        <v>53</v>
      </c>
      <c r="H53" t="s" s="8">
        <v>50</v>
      </c>
      <c r="I53" t="s" s="8">
        <v>139</v>
      </c>
    </row>
    <row r="54" ht="16.0" customHeight="true">
      <c r="A54" t="n" s="7">
        <v>5.3414713E7</v>
      </c>
      <c r="B54" t="s" s="8">
        <v>56</v>
      </c>
      <c r="C54" t="n" s="8">
        <f>IF(false,"120921901", "120921901")</f>
      </c>
      <c r="D54" t="s" s="8">
        <v>57</v>
      </c>
      <c r="E54" t="n" s="8">
        <v>2.0</v>
      </c>
      <c r="F54" t="n" s="8">
        <v>726.0</v>
      </c>
      <c r="G54" t="s" s="8">
        <v>59</v>
      </c>
      <c r="H54" t="s" s="8">
        <v>50</v>
      </c>
      <c r="I54" t="s" s="8">
        <v>140</v>
      </c>
    </row>
    <row r="55" ht="16.0" customHeight="true">
      <c r="A55" t="n" s="7">
        <v>5.3594072E7</v>
      </c>
      <c r="B55" t="s" s="8">
        <v>67</v>
      </c>
      <c r="C55" t="n" s="8">
        <f>IF(false,"01-003925", "01-003925")</f>
      </c>
      <c r="D55" t="s" s="8">
        <v>141</v>
      </c>
      <c r="E55" t="n" s="8">
        <v>1.0</v>
      </c>
      <c r="F55" t="n" s="8">
        <v>13.0</v>
      </c>
      <c r="G55" t="s" s="8">
        <v>59</v>
      </c>
      <c r="H55" t="s" s="8">
        <v>50</v>
      </c>
      <c r="I55" t="s" s="8">
        <v>142</v>
      </c>
    </row>
    <row r="56" ht="16.0" customHeight="true">
      <c r="A56" t="n" s="7">
        <v>5.3384607E7</v>
      </c>
      <c r="B56" t="s" s="8">
        <v>56</v>
      </c>
      <c r="C56" t="n" s="8">
        <f>IF(false,"005-1514", "005-1514")</f>
      </c>
      <c r="D56" t="s" s="8">
        <v>101</v>
      </c>
      <c r="E56" t="n" s="8">
        <v>1.0</v>
      </c>
      <c r="F56" t="n" s="8">
        <v>50.0</v>
      </c>
      <c r="G56" t="s" s="8">
        <v>53</v>
      </c>
      <c r="H56" t="s" s="8">
        <v>50</v>
      </c>
      <c r="I56" t="s" s="8">
        <v>143</v>
      </c>
    </row>
    <row r="57" ht="16.0" customHeight="true">
      <c r="A57" t="n" s="7">
        <v>5.336447E7</v>
      </c>
      <c r="B57" t="s" s="8">
        <v>56</v>
      </c>
      <c r="C57" t="n" s="8">
        <f>IF(false,"005-1512", "005-1512")</f>
      </c>
      <c r="D57" t="s" s="8">
        <v>144</v>
      </c>
      <c r="E57" t="n" s="8">
        <v>4.0</v>
      </c>
      <c r="F57" t="n" s="8">
        <v>196.0</v>
      </c>
      <c r="G57" t="s" s="8">
        <v>53</v>
      </c>
      <c r="H57" t="s" s="8">
        <v>50</v>
      </c>
      <c r="I57" t="s" s="8">
        <v>145</v>
      </c>
    </row>
    <row r="58" ht="16.0" customHeight="true">
      <c r="A58" t="n" s="7">
        <v>5.3604295E7</v>
      </c>
      <c r="B58" t="s" s="8">
        <v>54</v>
      </c>
      <c r="C58" t="n" s="8">
        <f>IF(false,"120922964", "120922964")</f>
      </c>
      <c r="D58" t="s" s="8">
        <v>146</v>
      </c>
      <c r="E58" t="n" s="8">
        <v>1.0</v>
      </c>
      <c r="F58" t="n" s="8">
        <v>8.0</v>
      </c>
      <c r="G58" t="s" s="8">
        <v>59</v>
      </c>
      <c r="H58" t="s" s="8">
        <v>50</v>
      </c>
      <c r="I58" t="s" s="8">
        <v>147</v>
      </c>
    </row>
    <row r="59" ht="16.0" customHeight="true">
      <c r="A59" t="n" s="7">
        <v>5.3501659E7</v>
      </c>
      <c r="B59" t="s" s="8">
        <v>67</v>
      </c>
      <c r="C59" t="n" s="8">
        <f>IF(false,"005-1114", "005-1114")</f>
      </c>
      <c r="D59" t="s" s="8">
        <v>148</v>
      </c>
      <c r="E59" t="n" s="8">
        <v>2.0</v>
      </c>
      <c r="F59" t="n" s="8">
        <v>634.0</v>
      </c>
      <c r="G59" t="s" s="8">
        <v>59</v>
      </c>
      <c r="H59" t="s" s="8">
        <v>50</v>
      </c>
      <c r="I59" t="s" s="8">
        <v>149</v>
      </c>
    </row>
    <row r="60" ht="16.0" customHeight="true">
      <c r="A60" t="n" s="7">
        <v>5.3412725E7</v>
      </c>
      <c r="B60" t="s" s="8">
        <v>56</v>
      </c>
      <c r="C60" t="n" s="8">
        <f>IF(false,"000-631", "000-631")</f>
      </c>
      <c r="D60" t="s" s="8">
        <v>150</v>
      </c>
      <c r="E60" t="n" s="8">
        <v>1.0</v>
      </c>
      <c r="F60" t="n" s="8">
        <v>26.0</v>
      </c>
      <c r="G60" t="s" s="8">
        <v>53</v>
      </c>
      <c r="H60" t="s" s="8">
        <v>50</v>
      </c>
      <c r="I60" t="s" s="8">
        <v>151</v>
      </c>
    </row>
    <row r="61" ht="16.0" customHeight="true">
      <c r="A61" t="n" s="7">
        <v>5.3433184E7</v>
      </c>
      <c r="B61" t="s" s="8">
        <v>56</v>
      </c>
      <c r="C61" t="n" s="8">
        <f>IF(false,"120921902", "120921902")</f>
      </c>
      <c r="D61" t="s" s="8">
        <v>152</v>
      </c>
      <c r="E61" t="n" s="8">
        <v>1.0</v>
      </c>
      <c r="F61" t="n" s="8">
        <v>81.0</v>
      </c>
      <c r="G61" t="s" s="8">
        <v>53</v>
      </c>
      <c r="H61" t="s" s="8">
        <v>50</v>
      </c>
      <c r="I61" t="s" s="8">
        <v>153</v>
      </c>
    </row>
    <row r="62" ht="16.0" customHeight="true">
      <c r="A62" t="n" s="7">
        <v>5.3422428E7</v>
      </c>
      <c r="B62" t="s" s="8">
        <v>56</v>
      </c>
      <c r="C62" t="n" s="8">
        <f>IF(false,"003-318", "003-318")</f>
      </c>
      <c r="D62" t="s" s="8">
        <v>154</v>
      </c>
      <c r="E62" t="n" s="8">
        <v>1.0</v>
      </c>
      <c r="F62" t="n" s="8">
        <v>190.0</v>
      </c>
      <c r="G62" t="s" s="8">
        <v>53</v>
      </c>
      <c r="H62" t="s" s="8">
        <v>50</v>
      </c>
      <c r="I62" t="s" s="8">
        <v>155</v>
      </c>
    </row>
    <row r="63" ht="16.0" customHeight="true">
      <c r="A63" t="n" s="7">
        <v>5.3452096E7</v>
      </c>
      <c r="B63" t="s" s="8">
        <v>56</v>
      </c>
      <c r="C63" t="n" s="8">
        <f>IF(false,"002-101", "002-101")</f>
      </c>
      <c r="D63" t="s" s="8">
        <v>52</v>
      </c>
      <c r="E63" t="n" s="8">
        <v>1.0</v>
      </c>
      <c r="F63" t="n" s="8">
        <v>211.0</v>
      </c>
      <c r="G63" t="s" s="8">
        <v>53</v>
      </c>
      <c r="H63" t="s" s="8">
        <v>50</v>
      </c>
      <c r="I63" t="s" s="8">
        <v>156</v>
      </c>
    </row>
    <row r="64" ht="16.0" customHeight="true"/>
    <row r="65" ht="16.0" customHeight="true">
      <c r="A65" t="s" s="1">
        <v>37</v>
      </c>
      <c r="B65" s="1"/>
      <c r="C65" s="1"/>
      <c r="D65" s="1"/>
      <c r="E65" s="1"/>
      <c r="F65" t="n" s="8">
        <v>10836.0</v>
      </c>
      <c r="G65" s="2"/>
    </row>
    <row r="66" ht="16.0" customHeight="true"/>
    <row r="67" ht="16.0" customHeight="true">
      <c r="A67" t="s" s="1">
        <v>36</v>
      </c>
    </row>
    <row r="68" ht="34.0" customHeight="true">
      <c r="A68" t="s" s="9">
        <v>38</v>
      </c>
      <c r="B68" t="s" s="9">
        <v>0</v>
      </c>
      <c r="C68" t="s" s="9">
        <v>43</v>
      </c>
      <c r="D68" t="s" s="9">
        <v>1</v>
      </c>
      <c r="E68" t="s" s="9">
        <v>2</v>
      </c>
      <c r="F68" t="s" s="9">
        <v>39</v>
      </c>
      <c r="G68" t="s" s="9">
        <v>5</v>
      </c>
      <c r="H68" t="s" s="9">
        <v>3</v>
      </c>
      <c r="I68" t="s" s="9">
        <v>4</v>
      </c>
    </row>
    <row r="69" ht="16.0" customHeight="true">
      <c r="A69" t="n" s="8">
        <v>5.174327E7</v>
      </c>
      <c r="B69" t="s" s="8">
        <v>98</v>
      </c>
      <c r="C69" t="n" s="8">
        <f>IF(false,"120921202", "120921202")</f>
      </c>
      <c r="D69" t="s" s="8">
        <v>63</v>
      </c>
      <c r="E69" t="n" s="8">
        <v>2.0</v>
      </c>
      <c r="F69" t="n" s="8">
        <v>-720.0</v>
      </c>
      <c r="G69" t="s" s="8">
        <v>157</v>
      </c>
      <c r="H69" t="s" s="8">
        <v>54</v>
      </c>
      <c r="I69" t="s" s="8">
        <v>158</v>
      </c>
    </row>
    <row r="70" ht="16.0" customHeight="true">
      <c r="A70" t="n" s="8">
        <v>5.2394536E7</v>
      </c>
      <c r="B70" t="s" s="8">
        <v>84</v>
      </c>
      <c r="C70" t="n" s="8">
        <f>IF(false,"005-1255", "005-1255")</f>
      </c>
      <c r="D70" t="s" s="8">
        <v>133</v>
      </c>
      <c r="E70" t="n" s="8">
        <v>1.0</v>
      </c>
      <c r="F70" t="n" s="8">
        <v>-338.0</v>
      </c>
      <c r="G70" t="s" s="8">
        <v>159</v>
      </c>
      <c r="H70" t="s" s="8">
        <v>54</v>
      </c>
      <c r="I70" t="s" s="8">
        <v>160</v>
      </c>
    </row>
    <row r="71" ht="16.0" customHeight="true">
      <c r="A71" t="n" s="8">
        <v>5.2394536E7</v>
      </c>
      <c r="B71" t="s" s="8">
        <v>84</v>
      </c>
      <c r="C71" t="n" s="8">
        <f>IF(false,"005-1254", "005-1254")</f>
      </c>
      <c r="D71" t="s" s="8">
        <v>127</v>
      </c>
      <c r="E71" t="n" s="8">
        <v>1.0</v>
      </c>
      <c r="F71" t="n" s="8">
        <v>-272.0</v>
      </c>
      <c r="G71" t="s" s="8">
        <v>159</v>
      </c>
      <c r="H71" t="s" s="8">
        <v>54</v>
      </c>
      <c r="I71" t="s" s="8">
        <v>160</v>
      </c>
    </row>
    <row r="72" ht="16.0" customHeight="true">
      <c r="A72" t="n" s="8">
        <v>5.3530883E7</v>
      </c>
      <c r="B72" t="s" s="8">
        <v>67</v>
      </c>
      <c r="C72" t="n" s="8">
        <f>IF(false,"120921202", "120921202")</f>
      </c>
      <c r="D72" t="s" s="8">
        <v>63</v>
      </c>
      <c r="E72" t="n" s="8">
        <v>3.0</v>
      </c>
      <c r="F72" t="n" s="8">
        <v>-867.0</v>
      </c>
      <c r="G72" t="s" s="8">
        <v>161</v>
      </c>
      <c r="H72" t="s" s="8">
        <v>54</v>
      </c>
      <c r="I72" t="s" s="8">
        <v>162</v>
      </c>
    </row>
    <row r="73" ht="16.0" customHeight="true">
      <c r="A73" t="n" s="8">
        <v>5.264014E7</v>
      </c>
      <c r="B73" t="s" s="8">
        <v>114</v>
      </c>
      <c r="C73" t="n" s="8">
        <f>IF(false,"005-1255", "005-1255")</f>
      </c>
      <c r="D73" t="s" s="8">
        <v>133</v>
      </c>
      <c r="E73" t="n" s="8">
        <v>1.0</v>
      </c>
      <c r="F73" t="n" s="8">
        <v>-58.0</v>
      </c>
      <c r="G73" t="s" s="8">
        <v>161</v>
      </c>
      <c r="H73" t="s" s="8">
        <v>54</v>
      </c>
      <c r="I73" t="s" s="8">
        <v>163</v>
      </c>
    </row>
    <row r="74" ht="16.0" customHeight="true">
      <c r="A74" t="n" s="8">
        <v>5.1628534E7</v>
      </c>
      <c r="B74" t="s" s="8">
        <v>98</v>
      </c>
      <c r="C74" t="n" s="8">
        <f>IF(false,"120906022", "120906022")</f>
      </c>
      <c r="D74" t="s" s="8">
        <v>164</v>
      </c>
      <c r="E74" t="n" s="8">
        <v>1.0</v>
      </c>
      <c r="F74" t="n" s="8">
        <v>-743.0</v>
      </c>
      <c r="G74" t="s" s="8">
        <v>159</v>
      </c>
      <c r="H74" t="s" s="8">
        <v>54</v>
      </c>
      <c r="I74" t="s" s="8">
        <v>165</v>
      </c>
    </row>
    <row r="75" ht="16.0" customHeight="true">
      <c r="A75" t="n" s="8">
        <v>5.1628534E7</v>
      </c>
      <c r="B75" t="s" s="8">
        <v>98</v>
      </c>
      <c r="C75" t="n" s="8">
        <f>IF(false,"120906022", "120906022")</f>
      </c>
      <c r="D75" t="s" s="8">
        <v>164</v>
      </c>
      <c r="E75" t="n" s="8">
        <v>1.0</v>
      </c>
      <c r="F75" t="n" s="8">
        <v>-77.0</v>
      </c>
      <c r="G75" t="s" s="8">
        <v>157</v>
      </c>
      <c r="H75" t="s" s="8">
        <v>54</v>
      </c>
      <c r="I75" t="s" s="8">
        <v>166</v>
      </c>
    </row>
    <row r="76" ht="16.0" customHeight="true">
      <c r="A76" t="n" s="8">
        <v>5.1501662E7</v>
      </c>
      <c r="B76" t="s" s="8">
        <v>167</v>
      </c>
      <c r="C76" t="n" s="8">
        <f>IF(false,"002-899", "002-899")</f>
      </c>
      <c r="D76" t="s" s="8">
        <v>168</v>
      </c>
      <c r="E76" t="n" s="8">
        <v>2.0</v>
      </c>
      <c r="F76" t="n" s="8">
        <v>-300.0</v>
      </c>
      <c r="G76" t="s" s="8">
        <v>161</v>
      </c>
      <c r="H76" t="s" s="8">
        <v>54</v>
      </c>
      <c r="I76" t="s" s="8">
        <v>169</v>
      </c>
    </row>
    <row r="77" ht="16.0" customHeight="true"/>
    <row r="78" ht="16.0" customHeight="true">
      <c r="A78" t="s" s="1">
        <v>37</v>
      </c>
      <c r="F78" t="n" s="8">
        <v>-3375.0</v>
      </c>
      <c r="G78" s="2"/>
      <c r="H78" s="0"/>
      <c r="I78" s="0"/>
    </row>
    <row r="79" ht="16.0" customHeight="true">
      <c r="A79" s="1"/>
      <c r="B79" s="1"/>
      <c r="C79" s="1"/>
      <c r="D79" s="1"/>
      <c r="E79" s="1"/>
      <c r="F79" s="1"/>
      <c r="G79" s="1"/>
      <c r="H79" s="1"/>
      <c r="I79" s="1"/>
    </row>
    <row r="80" ht="16.0" customHeight="true">
      <c r="A80" t="s" s="1">
        <v>40</v>
      </c>
    </row>
    <row r="81" ht="34.0" customHeight="true">
      <c r="A81" t="s" s="9">
        <v>47</v>
      </c>
      <c r="B81" t="s" s="9">
        <v>48</v>
      </c>
      <c r="C81" s="9"/>
      <c r="D81" s="9"/>
      <c r="E81" s="9"/>
      <c r="F81" t="s" s="9">
        <v>39</v>
      </c>
      <c r="G81" t="s" s="9">
        <v>5</v>
      </c>
      <c r="H81" t="s" s="9">
        <v>3</v>
      </c>
      <c r="I81" t="s" s="9">
        <v>4</v>
      </c>
    </row>
    <row r="82" ht="16.0" customHeight="true"/>
    <row r="83" ht="16.0" customHeight="true">
      <c r="A83" t="s" s="1">
        <v>37</v>
      </c>
      <c r="F83" t="n" s="8">
        <v>0.0</v>
      </c>
      <c r="G83" s="2"/>
      <c r="H83" s="0"/>
      <c r="I83" s="0"/>
    </row>
    <row r="84" ht="16.0" customHeight="true">
      <c r="A84" s="1"/>
      <c r="B84" s="1"/>
      <c r="C84" s="1"/>
      <c r="D84" s="1"/>
      <c r="E84" s="1"/>
      <c r="F84" s="1"/>
      <c r="G84" s="1"/>
      <c r="H84" s="1"/>
      <c r="I84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