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<sst xmlns="http://schemas.openxmlformats.org/spreadsheetml/2006/main" count="612" uniqueCount="143">
  <si>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</si>
  <si>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</si>
  <si>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</si>
  <si>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</si>
  <si>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</si>
  <si>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</si>
  <si>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</si>
  <si>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</si>
  <si>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</si>
  <si>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</si>
  <si>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</si>
  <si>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</si>
  <si>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</si>
  <si>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</si>
  <si>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</si>
  <si>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</si>
  <si>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</si>
  <si>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</si>
  <si>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</si>
  <si>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</si>
  <si>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</si>
  <si>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</si>
  <si>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</si>
  <si>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</si>
  <si>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</si>
  <si>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</si>
  <si>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</si>
  <si>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</si>
  <si>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</si>
  <si>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</si>
  <si>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</si>
  <si>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</si>
  <si>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</si>
  <si>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</si>
  <si>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</si>
  <si>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</si>
  <si>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</si>
  <si>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</si>
  <si>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</si>
  <si>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</si>
  <si>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</si>
  <si>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</si>
  <si>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</si>
  <si>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</si>
  <si>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</si>
  <si>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</si>
  <si>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</si>
  <si>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</si>
  <si>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</si>
  <si>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</si>
  <si>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25.08.2021</t>
  </si>
  <si>
    <t>20.08.2021</t>
  </si>
  <si>
    <t>Joonies трусики Comfort XL (12-17 кг), 38 шт., 2 уп.</t>
  </si>
  <si>
    <t>Платёж за скидку маркетплейса</t>
  </si>
  <si>
    <t>24.08.2021</t>
  </si>
  <si>
    <t>61246fdb03c3781ac710804b</t>
  </si>
  <si>
    <t>YokoSun трусики L (9-14 кг), 44 шт.</t>
  </si>
  <si>
    <t>6124700bf9880118923b966a</t>
  </si>
  <si>
    <t>23.08.2021</t>
  </si>
  <si>
    <t>61247480c3080f0c71f17279</t>
  </si>
  <si>
    <t>10.08.2021</t>
  </si>
  <si>
    <t>Жидкость для стирки Lion Top Sweet Harmony аромат цветов и апельсина, 850г</t>
  </si>
  <si>
    <t>61247ca932da8383c1516e7b</t>
  </si>
  <si>
    <t>22.08.2021</t>
  </si>
  <si>
    <t>KIOSHI трусики XL (12-18 кг), 36 шт.</t>
  </si>
  <si>
    <t>61248636bed21e1cd6771066</t>
  </si>
  <si>
    <t>Гель для душа Biore Персиковый соблазн, 480 мл</t>
  </si>
  <si>
    <t>Платёж за скидку по баллам Яндекс Плюса</t>
  </si>
  <si>
    <t>6123b90a3620c20237497e11</t>
  </si>
  <si>
    <t>Гель для душа Biore Мягкая свежесть, 480 мл</t>
  </si>
  <si>
    <t>612491326a864358c4be4fd4</t>
  </si>
  <si>
    <t>Manuoki подгузники UltraThin M (6-11 кг) 56 шт.</t>
  </si>
  <si>
    <t>612491337153b363ccb099bf</t>
  </si>
  <si>
    <t>612493669066f47cce3a4632</t>
  </si>
  <si>
    <t>6121c7b004e943e03d756d4d</t>
  </si>
  <si>
    <t>21.08.2021</t>
  </si>
  <si>
    <t>Satisfyer Набор анальных пробок Booty Call (Plugs) 14 см, черный</t>
  </si>
  <si>
    <t>6120e6c503c37838cc59909f</t>
  </si>
  <si>
    <t>Goo.N трусики L (9-14 кг) 44 шт.</t>
  </si>
  <si>
    <t>6124adec5a395122ac972d85</t>
  </si>
  <si>
    <t>6124aeffc3080fec0cf17271</t>
  </si>
  <si>
    <t>Goo.N подгузники S (4-8 кг), 84 шт.</t>
  </si>
  <si>
    <t>6124af0a5a395118f6972d88</t>
  </si>
  <si>
    <t>Goo.N трусики XL (12-20 кг) 38 шт.</t>
  </si>
  <si>
    <t>6124d018fbacea7bfb334c8f</t>
  </si>
  <si>
    <t>Joonies трусики Comfort XXL (15-20 кг), 28 шт., 3 уп.</t>
  </si>
  <si>
    <t>6124d18d20d51d3f3c0a2cb5</t>
  </si>
  <si>
    <t>La'dor шампунь Anti Yellow, 300 мл</t>
  </si>
  <si>
    <t>611f96bb954f6ba94b6636c2</t>
  </si>
  <si>
    <t>Стиральный порошок Lion Top Platinum Clear, 0.9 кг</t>
  </si>
  <si>
    <t>61222c79c5311b4b9b71d638</t>
  </si>
  <si>
    <t>6124ee14dff13b11f4112226</t>
  </si>
  <si>
    <t>Смесь Kabrita 4 GOLD для комфортного пищеварения, старше 18 месяцев, 800 г</t>
  </si>
  <si>
    <t>6124fe2a5a3951831b070b16</t>
  </si>
  <si>
    <t>YokoSun трусики Premium M (6-10 кг) 56 шт., белый</t>
  </si>
  <si>
    <t>612515a803c37897ea433cc4</t>
  </si>
  <si>
    <t>16.08.2021</t>
  </si>
  <si>
    <t>Lion Top Shiny Rose Жидкое средство для стирки аромат цветущих роз 720 гр сменный блок</t>
  </si>
  <si>
    <t>612519b9bed21e3406eeeacd</t>
  </si>
  <si>
    <t>Joonies подгузники Premium Soft M (6-11 кг), 58 шт.</t>
  </si>
  <si>
    <t>6125349ab9f8ed28a95fe381</t>
  </si>
  <si>
    <t>612544b203c3785369433cc8</t>
  </si>
  <si>
    <t>61255bc2bed21e4909eeeb29</t>
  </si>
  <si>
    <t>Merries подгузники NB (0-5 кг), 90 шт.</t>
  </si>
  <si>
    <t>612572482af6cd540454a7ac</t>
  </si>
  <si>
    <t>Смесь Kabrita 2 GOLD для комфортного пищеварения, 6-12 месяцев, 400 г</t>
  </si>
  <si>
    <t>6125726032da83a9d00141af</t>
  </si>
  <si>
    <t>Merries подгузники L (9-14 кг), 64 шт.</t>
  </si>
  <si>
    <t>6123d446c3080f48b015a44e</t>
  </si>
  <si>
    <t>Manuoki трусики М (6-11 кг), 56 шт.</t>
  </si>
  <si>
    <t>6124a99b8927ca0c68d9eb63</t>
  </si>
  <si>
    <t>Joonies трусики Comfort M (6-11 кг), 2 уп.</t>
  </si>
  <si>
    <t>Стиральный порошок Lion Top Hang-to-Dry Indoors, 0.9 кг</t>
  </si>
  <si>
    <t>612508eb03c378cd9053e5b0</t>
  </si>
  <si>
    <t>KIOSHI трусики XXL (16+ кг) 34 шт.</t>
  </si>
  <si>
    <t>6120bb076a864368be39d42e</t>
  </si>
  <si>
    <t>6122a3d5fbacea7f3b44a6aa</t>
  </si>
  <si>
    <t>6124f0dbf988015bd795e7c9</t>
  </si>
  <si>
    <t>YokoSun подгузники M (5-10 кг), 62 шт.</t>
  </si>
  <si>
    <t>612596b14f5c6e45bfa7ccb9</t>
  </si>
  <si>
    <t>61259a989066f41e5dd5eeac</t>
  </si>
  <si>
    <t>6125a30994d5273a9a963bad</t>
  </si>
  <si>
    <t>Merries трусики XXL (15-28 кг), 26 шт.</t>
  </si>
  <si>
    <t>6124770c6a864344f92102e0</t>
  </si>
  <si>
    <t>6125abc6fbacea4f1dbf2f31</t>
  </si>
  <si>
    <t>Goo.N трусики XXL (13-25 кг) 28 шт.</t>
  </si>
  <si>
    <t>6125ac083b31766d3916e269</t>
  </si>
  <si>
    <t>Joonies трусики Standart XL (12-17 кг), 36 шт., 36 шт., кенгуру</t>
  </si>
  <si>
    <t>6125b17704e943a354658c9d</t>
  </si>
  <si>
    <t>Goo.N трусики Сheerful Baby XL (11-18 кг), 42 шт.</t>
  </si>
  <si>
    <t>6125b2a57153b31fdaf5d787</t>
  </si>
  <si>
    <t>6125b2e04f5c6e139ba7ccb5</t>
  </si>
  <si>
    <t>Satisfyer Стимулятор Number One Air Pulse (Next Gen), розовое золото</t>
  </si>
  <si>
    <t>6123d1b7f4c0cb0958b8efb2</t>
  </si>
  <si>
    <t>6125b8937153b33444f5d791</t>
  </si>
  <si>
    <t>YokoSun трусики XXL (15-23 кг) 28 шт.</t>
  </si>
  <si>
    <t>6125b8dc7153b3dcb6f5d799</t>
  </si>
  <si>
    <t>15.08.2021</t>
  </si>
  <si>
    <t>Satisfyer Вибратор из силикона Sexy Secret Panty 8.2 см, красный</t>
  </si>
  <si>
    <t>Возврат платежа за скидку маркетплейса</t>
  </si>
  <si>
    <t>6124f6ea04e94385a4658c9e</t>
  </si>
  <si>
    <t>Joonies трусики Comfort XL (12-17 кг), 38 шт.</t>
  </si>
  <si>
    <t>61254d08b9f8ed45105fe382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</si>
</sst>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822954.0</v>
      </c>
    </row>
    <row r="4" spans="1:9" s="3" customFormat="1" x14ac:dyDescent="0.2" ht="16.0" customHeight="true">
      <c r="A4" s="3" t="s">
        <v>34</v>
      </c>
      <c r="B4" s="10" t="n">
        <v>15313.0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5.991933E7</v>
      </c>
      <c r="B8" s="8" t="s">
        <v>51</v>
      </c>
      <c r="C8" s="8" t="n">
        <f>IF(false,"120922767", "120922767")</f>
      </c>
      <c r="D8" s="8" t="s">
        <v>52</v>
      </c>
      <c r="E8" s="8" t="n">
        <v>1.0</v>
      </c>
      <c r="F8" s="8" t="n">
        <v>416.0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6.0027417E7</v>
      </c>
      <c r="B9" t="s" s="8">
        <v>51</v>
      </c>
      <c r="C9" t="n" s="8">
        <f>IF(false,"005-1515", "005-1515")</f>
      </c>
      <c r="D9" t="s" s="8">
        <v>56</v>
      </c>
      <c r="E9" t="n" s="8">
        <v>2.0</v>
      </c>
      <c r="F9" t="n" s="8">
        <v>632.0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6.0312478E7</v>
      </c>
      <c r="B10" s="8" t="s">
        <v>58</v>
      </c>
      <c r="C10" s="8" t="n">
        <f>IF(false,"120922767", "120922767")</f>
      </c>
      <c r="D10" s="8" t="s">
        <v>52</v>
      </c>
      <c r="E10" s="8" t="n">
        <v>1.0</v>
      </c>
      <c r="F10" s="8" t="n">
        <v>200.0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5.8334593E7</v>
      </c>
      <c r="B11" t="s" s="8">
        <v>60</v>
      </c>
      <c r="C11" t="n" s="8">
        <f>IF(false,"120923043", "120923043")</f>
      </c>
      <c r="D11" t="s" s="8">
        <v>61</v>
      </c>
      <c r="E11" t="n" s="8">
        <v>1.0</v>
      </c>
      <c r="F11" t="n" s="8">
        <v>160.0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6.0245315E7</v>
      </c>
      <c r="B12" t="s" s="8">
        <v>63</v>
      </c>
      <c r="C12" t="n" s="8">
        <f>IF(false,"120923143", "120923143")</f>
      </c>
      <c r="D12" t="s" s="8">
        <v>64</v>
      </c>
      <c r="E12" t="n" s="8">
        <v>1.0</v>
      </c>
      <c r="F12" t="n" s="8">
        <v>79.0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6.0408674E7</v>
      </c>
      <c r="B13" s="8" t="s">
        <v>58</v>
      </c>
      <c r="C13" s="8" t="n">
        <f>IF(false,"005-1374", "005-1374")</f>
      </c>
      <c r="D13" s="8" t="s">
        <v>66</v>
      </c>
      <c r="E13" s="8" t="n">
        <v>1.0</v>
      </c>
      <c r="F13" s="8" t="n">
        <v>3.0</v>
      </c>
      <c r="G13" s="8" t="s">
        <v>67</v>
      </c>
      <c r="H13" s="8" t="s">
        <v>54</v>
      </c>
      <c r="I13" s="8" t="s">
        <v>68</v>
      </c>
    </row>
    <row r="14" spans="1:9" x14ac:dyDescent="0.2" ht="16.0" customHeight="true">
      <c r="A14" s="7" t="n">
        <v>6.019996E7</v>
      </c>
      <c r="B14" s="8" t="s">
        <v>63</v>
      </c>
      <c r="C14" s="8" t="n">
        <f>IF(false,"005-1373", "005-1373")</f>
      </c>
      <c r="D14" s="8" t="s">
        <v>69</v>
      </c>
      <c r="E14" s="8" t="n">
        <v>2.0</v>
      </c>
      <c r="F14" s="8" t="n">
        <v>154.0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6.0190058E7</v>
      </c>
      <c r="B15" t="s" s="8">
        <v>63</v>
      </c>
      <c r="C15" t="n" s="8">
        <f>IF(false,"005-1080", "005-1080")</f>
      </c>
      <c r="D15" t="s" s="8">
        <v>71</v>
      </c>
      <c r="E15" t="n" s="8">
        <v>3.0</v>
      </c>
      <c r="F15" t="n" s="8">
        <v>624.0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6.0011989E7</v>
      </c>
      <c r="B16" t="s" s="8">
        <v>51</v>
      </c>
      <c r="C16" t="n" s="8">
        <f>IF(false,"005-1080", "005-1080")</f>
      </c>
      <c r="D16" t="s" s="8">
        <v>71</v>
      </c>
      <c r="E16" t="n" s="8">
        <v>1.0</v>
      </c>
      <c r="F16" s="8" t="n">
        <v>331.0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6.0190058E7</v>
      </c>
      <c r="B17" s="8" t="s">
        <v>63</v>
      </c>
      <c r="C17" s="8" t="n">
        <f>IF(false,"005-1080", "005-1080")</f>
      </c>
      <c r="D17" s="8" t="s">
        <v>71</v>
      </c>
      <c r="E17" s="8" t="n">
        <v>3.0</v>
      </c>
      <c r="F17" s="8" t="n">
        <v>501.0</v>
      </c>
      <c r="G17" s="8" t="s">
        <v>67</v>
      </c>
      <c r="H17" s="8" t="s">
        <v>54</v>
      </c>
      <c r="I17" s="8" t="s">
        <v>74</v>
      </c>
    </row>
    <row r="18" spans="1:9" x14ac:dyDescent="0.2" ht="16.0" customHeight="true">
      <c r="A18" s="7" t="n">
        <v>6.0119719E7</v>
      </c>
      <c r="B18" t="s" s="8">
        <v>75</v>
      </c>
      <c r="C18" t="n" s="8">
        <f>IF(false,"2152400606", "2152400606")</f>
      </c>
      <c r="D18" t="s" s="8">
        <v>76</v>
      </c>
      <c r="E18" t="n" s="8">
        <v>1.0</v>
      </c>
      <c r="F18" t="n" s="8">
        <v>157.0</v>
      </c>
      <c r="G18" t="s" s="8">
        <v>67</v>
      </c>
      <c r="H18" t="s" s="8">
        <v>54</v>
      </c>
      <c r="I18" t="s" s="8">
        <v>77</v>
      </c>
    </row>
    <row r="19" spans="1:9" ht="16.0" x14ac:dyDescent="0.2" customHeight="true">
      <c r="A19" s="7" t="n">
        <v>6.0259397E7</v>
      </c>
      <c r="B19" s="8" t="s">
        <v>63</v>
      </c>
      <c r="C19" s="8" t="n">
        <f>IF(false,"005-1518", "005-1518")</f>
      </c>
      <c r="D19" s="8" t="s">
        <v>78</v>
      </c>
      <c r="E19" s="8" t="n">
        <v>1.0</v>
      </c>
      <c r="F19" s="8" t="n">
        <v>610.0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6.0044764E7</v>
      </c>
      <c r="B20" s="8" t="s">
        <v>51</v>
      </c>
      <c r="C20" s="8" t="n">
        <f>IF(false,"005-1518", "005-1518")</f>
      </c>
      <c r="D20" s="8" t="s">
        <v>78</v>
      </c>
      <c r="E20" s="8" t="n">
        <v>2.0</v>
      </c>
      <c r="F20" s="8" t="n">
        <v>862.0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6.0211663E7</v>
      </c>
      <c r="B21" t="s" s="8">
        <v>63</v>
      </c>
      <c r="C21" t="n" s="8">
        <f>IF(false,"002-101", "002-101")</f>
      </c>
      <c r="D21" t="s" s="8">
        <v>81</v>
      </c>
      <c r="E21" t="n" s="8">
        <v>1.0</v>
      </c>
      <c r="F21" t="n" s="8">
        <v>124.0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6.02327E7</v>
      </c>
      <c r="B22" t="s" s="8">
        <v>63</v>
      </c>
      <c r="C22" t="n" s="8">
        <f>IF(false,"005-1519", "005-1519")</f>
      </c>
      <c r="D22" t="s" s="8">
        <v>83</v>
      </c>
      <c r="E22" t="n" s="8">
        <v>2.0</v>
      </c>
      <c r="F22" s="8" t="n">
        <v>462.0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6.0066466E7</v>
      </c>
      <c r="B23" s="8" t="s">
        <v>75</v>
      </c>
      <c r="C23" s="8" t="n">
        <f>IF(false,"120922758", "120922758")</f>
      </c>
      <c r="D23" s="8" t="s">
        <v>85</v>
      </c>
      <c r="E23" s="8" t="n">
        <v>1.0</v>
      </c>
      <c r="F23" s="8" t="n">
        <v>241.0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5.9941008E7</v>
      </c>
      <c r="B24" t="s" s="8">
        <v>51</v>
      </c>
      <c r="C24" t="n" s="8">
        <f>IF(false,"120921618", "120921618")</f>
      </c>
      <c r="D24" t="s" s="8">
        <v>87</v>
      </c>
      <c r="E24" t="n" s="8">
        <v>1.0</v>
      </c>
      <c r="F24" t="n" s="8">
        <v>72.0</v>
      </c>
      <c r="G24" t="s" s="8">
        <v>67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6.0235007E7</v>
      </c>
      <c r="B25" t="s" s="8">
        <v>63</v>
      </c>
      <c r="C25" t="n" s="8">
        <f>IF(false,"002-899", "002-899")</f>
      </c>
      <c r="D25" t="s" s="8">
        <v>89</v>
      </c>
      <c r="E25" t="n" s="8">
        <v>1.0</v>
      </c>
      <c r="F25" t="n" s="8">
        <v>88.0</v>
      </c>
      <c r="G25" t="s" s="8">
        <v>67</v>
      </c>
      <c r="H25" t="s" s="8">
        <v>54</v>
      </c>
      <c r="I25" t="s" s="8">
        <v>90</v>
      </c>
    </row>
    <row r="26" ht="16.0" customHeight="true">
      <c r="A26" t="n" s="7">
        <v>6.0320704E7</v>
      </c>
      <c r="B26" t="s" s="8">
        <v>58</v>
      </c>
      <c r="C26" t="n" s="8">
        <f>IF(false,"005-1519", "005-1519")</f>
      </c>
      <c r="D26" t="s" s="8">
        <v>83</v>
      </c>
      <c r="E26" t="n" s="8">
        <v>3.0</v>
      </c>
      <c r="F26" t="n" s="8">
        <v>897.0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6.0044496E7</v>
      </c>
      <c r="B27" t="s" s="8">
        <v>51</v>
      </c>
      <c r="C27" t="n" s="8">
        <f>IF(false,"120922895", "120922895")</f>
      </c>
      <c r="D27" t="s" s="8">
        <v>92</v>
      </c>
      <c r="E27" t="n" s="8">
        <v>2.0</v>
      </c>
      <c r="F27" t="n" s="8">
        <v>1538.0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6.0041133E7</v>
      </c>
      <c r="B28" t="s" s="8">
        <v>51</v>
      </c>
      <c r="C28" t="n" s="8">
        <f>IF(false,"120921900", "120921900")</f>
      </c>
      <c r="D28" t="s" s="8">
        <v>94</v>
      </c>
      <c r="E28" t="n" s="8">
        <v>1.0</v>
      </c>
      <c r="F28" t="n" s="8">
        <v>320.0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5.923823E7</v>
      </c>
      <c r="B29" t="s" s="8">
        <v>96</v>
      </c>
      <c r="C29" t="n" s="8">
        <f>IF(false,"120923032", "120923032")</f>
      </c>
      <c r="D29" t="s" s="8">
        <v>97</v>
      </c>
      <c r="E29" t="n" s="8">
        <v>1.0</v>
      </c>
      <c r="F29" t="n" s="8">
        <v>108.0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6.0262727E7</v>
      </c>
      <c r="B30" t="s" s="8">
        <v>63</v>
      </c>
      <c r="C30" t="n" s="8">
        <f>IF(false,"120921957", "120921957")</f>
      </c>
      <c r="D30" t="s" s="8">
        <v>99</v>
      </c>
      <c r="E30" t="n" s="8">
        <v>3.0</v>
      </c>
      <c r="F30" t="n" s="8">
        <v>492.0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5.9979794E7</v>
      </c>
      <c r="B31" t="s" s="8">
        <v>51</v>
      </c>
      <c r="C31" t="n" s="8">
        <f>IF(false,"120922895", "120922895")</f>
      </c>
      <c r="D31" t="s" s="8">
        <v>92</v>
      </c>
      <c r="E31" t="n" s="8">
        <v>1.0</v>
      </c>
      <c r="F31" t="n" s="8">
        <v>843.0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6.0064416E7</v>
      </c>
      <c r="B32" t="s" s="8">
        <v>75</v>
      </c>
      <c r="C32" t="n" s="8">
        <f>IF(false,"005-1519", "005-1519")</f>
      </c>
      <c r="D32" t="s" s="8">
        <v>83</v>
      </c>
      <c r="E32" t="n" s="8">
        <v>3.0</v>
      </c>
      <c r="F32" t="n" s="8">
        <v>705.0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6.0339236E7</v>
      </c>
      <c r="B33" t="s" s="8">
        <v>58</v>
      </c>
      <c r="C33" t="n" s="8">
        <f>IF(false,"003-316", "003-316")</f>
      </c>
      <c r="D33" t="s" s="8">
        <v>103</v>
      </c>
      <c r="E33" t="n" s="8">
        <v>1.0</v>
      </c>
      <c r="F33" t="n" s="8">
        <v>235.0</v>
      </c>
      <c r="G33" t="s" s="8">
        <v>53</v>
      </c>
      <c r="H33" t="s" s="8">
        <v>50</v>
      </c>
      <c r="I33" t="s" s="8">
        <v>104</v>
      </c>
    </row>
    <row r="34" ht="16.0" customHeight="true">
      <c r="A34" t="n" s="7">
        <v>6.0339435E7</v>
      </c>
      <c r="B34" t="s" s="8">
        <v>58</v>
      </c>
      <c r="C34" t="n" s="8">
        <f>IF(false,"120906022", "120906022")</f>
      </c>
      <c r="D34" t="s" s="8">
        <v>105</v>
      </c>
      <c r="E34" t="n" s="8">
        <v>2.0</v>
      </c>
      <c r="F34" t="n" s="8">
        <v>374.0</v>
      </c>
      <c r="G34" t="s" s="8">
        <v>53</v>
      </c>
      <c r="H34" t="s" s="8">
        <v>50</v>
      </c>
      <c r="I34" t="s" s="8">
        <v>106</v>
      </c>
    </row>
    <row r="35" ht="16.0" customHeight="true">
      <c r="A35" t="n" s="7">
        <v>6.0423087E7</v>
      </c>
      <c r="B35" t="s" s="8">
        <v>58</v>
      </c>
      <c r="C35" t="n" s="8">
        <f>IF(false,"005-1250", "005-1250")</f>
      </c>
      <c r="D35" t="s" s="8">
        <v>107</v>
      </c>
      <c r="E35" t="n" s="8">
        <v>1.0</v>
      </c>
      <c r="F35" t="n" s="8">
        <v>273.0</v>
      </c>
      <c r="G35" t="s" s="8">
        <v>67</v>
      </c>
      <c r="H35" t="s" s="8">
        <v>50</v>
      </c>
      <c r="I35" t="s" s="8">
        <v>108</v>
      </c>
    </row>
    <row r="36" ht="16.0" customHeight="true">
      <c r="A36" t="n" s="7">
        <v>6.0492876E7</v>
      </c>
      <c r="B36" t="s" s="8">
        <v>54</v>
      </c>
      <c r="C36" t="n" s="8">
        <f>IF(false,"008-575", "008-575")</f>
      </c>
      <c r="D36" t="s" s="8">
        <v>109</v>
      </c>
      <c r="E36" t="n" s="8">
        <v>1.0</v>
      </c>
      <c r="F36" t="n" s="8">
        <v>0.0</v>
      </c>
      <c r="G36" t="s" s="8">
        <v>67</v>
      </c>
      <c r="H36" t="s" s="8">
        <v>50</v>
      </c>
      <c r="I36" t="s" s="8">
        <v>110</v>
      </c>
    </row>
    <row r="37" ht="16.0" customHeight="true">
      <c r="A37" t="n" s="7">
        <v>6.0492876E7</v>
      </c>
      <c r="B37" t="s" s="8">
        <v>54</v>
      </c>
      <c r="C37" t="n" s="8">
        <f>IF(false,"120922765", "120922765")</f>
      </c>
      <c r="D37" t="s" s="8">
        <v>111</v>
      </c>
      <c r="E37" t="n" s="8">
        <v>2.0</v>
      </c>
      <c r="F37" t="n" s="8">
        <v>0.0</v>
      </c>
      <c r="G37" t="s" s="8">
        <v>67</v>
      </c>
      <c r="H37" t="s" s="8">
        <v>50</v>
      </c>
      <c r="I37" t="s" s="8">
        <v>110</v>
      </c>
    </row>
    <row r="38" ht="16.0" customHeight="true">
      <c r="A38" t="n" s="7">
        <v>6.0554437E7</v>
      </c>
      <c r="B38" t="s" s="8">
        <v>54</v>
      </c>
      <c r="C38" t="n" s="8">
        <f>IF(false,"002-934", "002-934")</f>
      </c>
      <c r="D38" t="s" s="8">
        <v>112</v>
      </c>
      <c r="E38" t="n" s="8">
        <v>1.0</v>
      </c>
      <c r="F38" t="n" s="8">
        <v>126.0</v>
      </c>
      <c r="G38" t="s" s="8">
        <v>67</v>
      </c>
      <c r="H38" t="s" s="8">
        <v>50</v>
      </c>
      <c r="I38" t="s" s="8">
        <v>113</v>
      </c>
    </row>
    <row r="39" ht="16.0" customHeight="true">
      <c r="A39" t="n" s="7">
        <v>6.0094752E7</v>
      </c>
      <c r="B39" t="s" s="8">
        <v>75</v>
      </c>
      <c r="C39" t="n" s="8">
        <f>IF(false,"120923142", "120923142")</f>
      </c>
      <c r="D39" t="s" s="8">
        <v>114</v>
      </c>
      <c r="E39" t="n" s="8">
        <v>1.0</v>
      </c>
      <c r="F39" t="n" s="8">
        <v>453.0</v>
      </c>
      <c r="G39" t="s" s="8">
        <v>67</v>
      </c>
      <c r="H39" t="s" s="8">
        <v>50</v>
      </c>
      <c r="I39" t="s" s="8">
        <v>115</v>
      </c>
    </row>
    <row r="40" ht="16.0" customHeight="true">
      <c r="A40" t="n" s="7">
        <v>6.0301112E7</v>
      </c>
      <c r="B40" t="s" s="8">
        <v>63</v>
      </c>
      <c r="C40" t="n" s="8">
        <f>IF(false,"005-1080", "005-1080")</f>
      </c>
      <c r="D40" t="s" s="8">
        <v>71</v>
      </c>
      <c r="E40" t="n" s="8">
        <v>1.0</v>
      </c>
      <c r="F40" t="n" s="8">
        <v>68.0</v>
      </c>
      <c r="G40" t="s" s="8">
        <v>67</v>
      </c>
      <c r="H40" t="s" s="8">
        <v>50</v>
      </c>
      <c r="I40" t="s" s="8">
        <v>116</v>
      </c>
    </row>
    <row r="41" ht="16.0" customHeight="true">
      <c r="A41" t="n" s="7">
        <v>6.0540355E7</v>
      </c>
      <c r="B41" t="s" s="8">
        <v>54</v>
      </c>
      <c r="C41" t="n" s="8">
        <f>IF(false,"005-1374", "005-1374")</f>
      </c>
      <c r="D41" t="s" s="8">
        <v>66</v>
      </c>
      <c r="E41" t="n" s="8">
        <v>1.0</v>
      </c>
      <c r="F41" t="n" s="8">
        <v>384.0</v>
      </c>
      <c r="G41" t="s" s="8">
        <v>67</v>
      </c>
      <c r="H41" t="s" s="8">
        <v>50</v>
      </c>
      <c r="I41" t="s" s="8">
        <v>117</v>
      </c>
    </row>
    <row r="42" ht="16.0" customHeight="true">
      <c r="A42" t="n" s="7">
        <v>6.0444029E7</v>
      </c>
      <c r="B42" t="s" s="8">
        <v>58</v>
      </c>
      <c r="C42" t="n" s="8">
        <f>IF(false,"005-1512", "005-1512")</f>
      </c>
      <c r="D42" t="s" s="8">
        <v>118</v>
      </c>
      <c r="E42" t="n" s="8">
        <v>1.0</v>
      </c>
      <c r="F42" t="n" s="8">
        <v>343.0</v>
      </c>
      <c r="G42" t="s" s="8">
        <v>53</v>
      </c>
      <c r="H42" t="s" s="8">
        <v>50</v>
      </c>
      <c r="I42" t="s" s="8">
        <v>119</v>
      </c>
    </row>
    <row r="43" ht="16.0" customHeight="true">
      <c r="A43" t="n" s="7">
        <v>6.0301112E7</v>
      </c>
      <c r="B43" t="s" s="8">
        <v>63</v>
      </c>
      <c r="C43" t="n" s="8">
        <f>IF(false,"005-1080", "005-1080")</f>
      </c>
      <c r="D43" t="s" s="8">
        <v>71</v>
      </c>
      <c r="E43" t="n" s="8">
        <v>1.0</v>
      </c>
      <c r="F43" t="n" s="8">
        <v>176.0</v>
      </c>
      <c r="G43" t="s" s="8">
        <v>53</v>
      </c>
      <c r="H43" t="s" s="8">
        <v>50</v>
      </c>
      <c r="I43" t="s" s="8">
        <v>120</v>
      </c>
    </row>
    <row r="44" ht="16.0" customHeight="true">
      <c r="A44" t="n" s="7">
        <v>6.0267251E7</v>
      </c>
      <c r="B44" t="s" s="8">
        <v>63</v>
      </c>
      <c r="C44" t="n" s="8">
        <f>IF(false,"005-1518", "005-1518")</f>
      </c>
      <c r="D44" t="s" s="8">
        <v>78</v>
      </c>
      <c r="E44" t="n" s="8">
        <v>1.0</v>
      </c>
      <c r="F44" t="n" s="8">
        <v>110.0</v>
      </c>
      <c r="G44" t="s" s="8">
        <v>53</v>
      </c>
      <c r="H44" t="s" s="8">
        <v>50</v>
      </c>
      <c r="I44" t="s" s="8">
        <v>121</v>
      </c>
    </row>
    <row r="45" ht="16.0" customHeight="true">
      <c r="A45" t="n" s="7">
        <v>6.0466852E7</v>
      </c>
      <c r="B45" t="s" s="8">
        <v>54</v>
      </c>
      <c r="C45" t="n" s="8">
        <f>IF(false,"003-321", "003-321")</f>
      </c>
      <c r="D45" t="s" s="8">
        <v>122</v>
      </c>
      <c r="E45" t="n" s="8">
        <v>4.0</v>
      </c>
      <c r="F45" t="n" s="8">
        <v>521.0</v>
      </c>
      <c r="G45" t="s" s="8">
        <v>67</v>
      </c>
      <c r="H45" t="s" s="8">
        <v>50</v>
      </c>
      <c r="I45" t="s" s="8">
        <v>123</v>
      </c>
    </row>
    <row r="46" ht="16.0" customHeight="true">
      <c r="A46" t="n" s="7">
        <v>6.0437006E7</v>
      </c>
      <c r="B46" t="s" s="8">
        <v>58</v>
      </c>
      <c r="C46" t="n" s="8">
        <f>IF(false,"002-101", "002-101")</f>
      </c>
      <c r="D46" t="s" s="8">
        <v>81</v>
      </c>
      <c r="E46" t="n" s="8">
        <v>1.0</v>
      </c>
      <c r="F46" t="n" s="8">
        <v>124.0</v>
      </c>
      <c r="G46" t="s" s="8">
        <v>53</v>
      </c>
      <c r="H46" t="s" s="8">
        <v>50</v>
      </c>
      <c r="I46" t="s" s="8">
        <v>124</v>
      </c>
    </row>
    <row r="47" ht="16.0" customHeight="true">
      <c r="A47" t="n" s="7">
        <v>6.0413381E7</v>
      </c>
      <c r="B47" t="s" s="8">
        <v>58</v>
      </c>
      <c r="C47" t="n" s="8">
        <f>IF(false,"005-1520", "005-1520")</f>
      </c>
      <c r="D47" t="s" s="8">
        <v>125</v>
      </c>
      <c r="E47" t="n" s="8">
        <v>1.0</v>
      </c>
      <c r="F47" t="n" s="8">
        <v>149.0</v>
      </c>
      <c r="G47" t="s" s="8">
        <v>53</v>
      </c>
      <c r="H47" t="s" s="8">
        <v>50</v>
      </c>
      <c r="I47" t="s" s="8">
        <v>126</v>
      </c>
    </row>
    <row r="48" ht="16.0" customHeight="true">
      <c r="A48" t="n" s="7">
        <v>6.0186962E7</v>
      </c>
      <c r="B48" t="s" s="8">
        <v>63</v>
      </c>
      <c r="C48" t="n" s="8">
        <f>IF(false,"2152400399", "2152400399")</f>
      </c>
      <c r="D48" t="s" s="8">
        <v>127</v>
      </c>
      <c r="E48" t="n" s="8">
        <v>1.0</v>
      </c>
      <c r="F48" t="n" s="8">
        <v>225.0</v>
      </c>
      <c r="G48" t="s" s="8">
        <v>53</v>
      </c>
      <c r="H48" t="s" s="8">
        <v>50</v>
      </c>
      <c r="I48" t="s" s="8">
        <v>128</v>
      </c>
    </row>
    <row r="49" ht="16.0" customHeight="true">
      <c r="A49" t="n" s="7">
        <v>6.0445769E7</v>
      </c>
      <c r="B49" t="s" s="8">
        <v>58</v>
      </c>
      <c r="C49" t="n" s="8">
        <f>IF(false,"005-1359", "005-1359")</f>
      </c>
      <c r="D49" t="s" s="8">
        <v>129</v>
      </c>
      <c r="E49" t="n" s="8">
        <v>2.0</v>
      </c>
      <c r="F49" t="n" s="8">
        <v>148.0</v>
      </c>
      <c r="G49" t="s" s="8">
        <v>53</v>
      </c>
      <c r="H49" t="s" s="8">
        <v>50</v>
      </c>
      <c r="I49" t="s" s="8">
        <v>130</v>
      </c>
    </row>
    <row r="50" ht="16.0" customHeight="true">
      <c r="A50" t="n" s="7">
        <v>5.9941008E7</v>
      </c>
      <c r="B50" t="s" s="8">
        <v>51</v>
      </c>
      <c r="C50" t="n" s="8">
        <f>IF(false,"120921618", "120921618")</f>
      </c>
      <c r="D50" t="s" s="8">
        <v>87</v>
      </c>
      <c r="E50" t="n" s="8">
        <v>1.0</v>
      </c>
      <c r="F50" t="n" s="8">
        <v>231.0</v>
      </c>
      <c r="G50" t="s" s="8">
        <v>53</v>
      </c>
      <c r="H50" t="s" s="8">
        <v>50</v>
      </c>
      <c r="I50" t="s" s="8">
        <v>131</v>
      </c>
    </row>
    <row r="51" ht="16.0" customHeight="true">
      <c r="A51" t="n" s="7">
        <v>6.0421587E7</v>
      </c>
      <c r="B51" t="s" s="8">
        <v>58</v>
      </c>
      <c r="C51" t="n" s="8">
        <f>IF(false,"120922954", "120922954")</f>
      </c>
      <c r="D51" t="s" s="8">
        <v>132</v>
      </c>
      <c r="E51" t="n" s="8">
        <v>1.0</v>
      </c>
      <c r="F51" t="n" s="8">
        <v>868.0</v>
      </c>
      <c r="G51" t="s" s="8">
        <v>67</v>
      </c>
      <c r="H51" t="s" s="8">
        <v>50</v>
      </c>
      <c r="I51" t="s" s="8">
        <v>133</v>
      </c>
    </row>
    <row r="52" ht="16.0" customHeight="true">
      <c r="A52" t="n" s="7">
        <v>6.0453957E7</v>
      </c>
      <c r="B52" t="s" s="8">
        <v>58</v>
      </c>
      <c r="C52" t="n" s="8">
        <f>IF(false,"005-1519", "005-1519")</f>
      </c>
      <c r="D52" t="s" s="8">
        <v>83</v>
      </c>
      <c r="E52" t="n" s="8">
        <v>1.0</v>
      </c>
      <c r="F52" t="n" s="8">
        <v>301.0</v>
      </c>
      <c r="G52" t="s" s="8">
        <v>53</v>
      </c>
      <c r="H52" t="s" s="8">
        <v>50</v>
      </c>
      <c r="I52" t="s" s="8">
        <v>134</v>
      </c>
    </row>
    <row r="53" ht="16.0" customHeight="true">
      <c r="A53" t="n" s="7">
        <v>6.0278887E7</v>
      </c>
      <c r="B53" t="s" s="8">
        <v>63</v>
      </c>
      <c r="C53" t="n" s="8">
        <f>IF(false,"005-1517", "005-1517")</f>
      </c>
      <c r="D53" t="s" s="8">
        <v>135</v>
      </c>
      <c r="E53" t="n" s="8">
        <v>4.0</v>
      </c>
      <c r="F53" t="n" s="8">
        <v>764.0</v>
      </c>
      <c r="G53" t="s" s="8">
        <v>53</v>
      </c>
      <c r="H53" t="s" s="8">
        <v>50</v>
      </c>
      <c r="I53" t="s" s="8">
        <v>136</v>
      </c>
    </row>
    <row r="54" ht="16.0" customHeight="true"/>
    <row r="55" ht="16.0" customHeight="true">
      <c r="A55" t="s" s="1">
        <v>37</v>
      </c>
      <c r="B55" s="1"/>
      <c r="C55" s="1"/>
      <c r="D55" s="1"/>
      <c r="E55" s="1"/>
      <c r="F55" t="n" s="8">
        <v>16492.0</v>
      </c>
      <c r="G55" s="2"/>
    </row>
    <row r="56" ht="16.0" customHeight="true"/>
    <row r="57" ht="16.0" customHeight="true">
      <c r="A57" t="s" s="1">
        <v>36</v>
      </c>
    </row>
    <row r="58" ht="34.0" customHeight="true">
      <c r="A58" t="s" s="9">
        <v>38</v>
      </c>
      <c r="B58" t="s" s="9">
        <v>0</v>
      </c>
      <c r="C58" t="s" s="9">
        <v>43</v>
      </c>
      <c r="D58" t="s" s="9">
        <v>1</v>
      </c>
      <c r="E58" t="s" s="9">
        <v>2</v>
      </c>
      <c r="F58" t="s" s="9">
        <v>39</v>
      </c>
      <c r="G58" t="s" s="9">
        <v>5</v>
      </c>
      <c r="H58" t="s" s="9">
        <v>3</v>
      </c>
      <c r="I58" t="s" s="9">
        <v>4</v>
      </c>
    </row>
    <row r="59" ht="16.0" customHeight="true">
      <c r="A59" t="n" s="8">
        <v>5.9114364E7</v>
      </c>
      <c r="B59" t="s" s="8">
        <v>137</v>
      </c>
      <c r="C59" t="n" s="8">
        <f>IF(false,"120922944", "120922944")</f>
      </c>
      <c r="D59" t="s" s="8">
        <v>138</v>
      </c>
      <c r="E59" t="n" s="8">
        <v>1.0</v>
      </c>
      <c r="F59" t="n" s="8">
        <v>-964.0</v>
      </c>
      <c r="G59" t="s" s="8">
        <v>139</v>
      </c>
      <c r="H59" t="s" s="8">
        <v>54</v>
      </c>
      <c r="I59" t="s" s="8">
        <v>140</v>
      </c>
    </row>
    <row r="60" ht="16.0" customHeight="true">
      <c r="A60" t="n" s="8">
        <v>5.9916715E7</v>
      </c>
      <c r="B60" t="s" s="8">
        <v>51</v>
      </c>
      <c r="C60" t="n" s="8">
        <f>IF(false,"120922351", "120922351")</f>
      </c>
      <c r="D60" t="s" s="8">
        <v>141</v>
      </c>
      <c r="E60" t="n" s="8">
        <v>1.0</v>
      </c>
      <c r="F60" t="n" s="8">
        <v>-215.0</v>
      </c>
      <c r="G60" t="s" s="8">
        <v>139</v>
      </c>
      <c r="H60" t="s" s="8">
        <v>54</v>
      </c>
      <c r="I60" t="s" s="8">
        <v>142</v>
      </c>
    </row>
    <row r="61" ht="16.0" customHeight="true"/>
    <row r="62" ht="16.0" customHeight="true">
      <c r="A62" t="s" s="1">
        <v>37</v>
      </c>
      <c r="F62" t="n" s="8">
        <v>-1179.0</v>
      </c>
      <c r="G62" s="2"/>
      <c r="H62" s="0"/>
      <c r="I62" s="0"/>
    </row>
    <row r="63" ht="16.0" customHeight="true">
      <c r="A63" s="1"/>
      <c r="B63" s="1"/>
      <c r="C63" s="1"/>
      <c r="D63" s="1"/>
      <c r="E63" s="1"/>
      <c r="F63" s="1"/>
      <c r="G63" s="1"/>
      <c r="H63" s="1"/>
      <c r="I63" s="1"/>
    </row>
    <row r="64" ht="16.0" customHeight="true">
      <c r="A64" t="s" s="1">
        <v>40</v>
      </c>
    </row>
    <row r="65" ht="34.0" customHeight="true">
      <c r="A65" t="s" s="9">
        <v>47</v>
      </c>
      <c r="B65" t="s" s="9">
        <v>48</v>
      </c>
      <c r="C65" s="9"/>
      <c r="D65" s="9"/>
      <c r="E65" s="9"/>
      <c r="F65" t="s" s="9">
        <v>39</v>
      </c>
      <c r="G65" t="s" s="9">
        <v>5</v>
      </c>
      <c r="H65" t="s" s="9">
        <v>3</v>
      </c>
      <c r="I65" t="s" s="9">
        <v>4</v>
      </c>
    </row>
    <row r="66" ht="16.0" customHeight="true"/>
    <row r="67" ht="16.0" customHeight="true">
      <c r="A67" t="s" s="1">
        <v>37</v>
      </c>
      <c r="F67" t="n" s="8">
        <v>0.0</v>
      </c>
      <c r="G67" s="2"/>
      <c r="H67" s="0"/>
      <c r="I67" s="0"/>
    </row>
    <row r="68" ht="16.0" customHeight="true">
      <c r="A68" s="1"/>
      <c r="B68" s="1"/>
      <c r="C68" s="1"/>
      <c r="D68" s="1"/>
      <c r="E68" s="1"/>
      <c r="F68" s="1"/>
      <c r="G68" s="1"/>
      <c r="H68" s="1"/>
      <c r="I6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