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<sst xmlns="http://schemas.openxmlformats.org/spreadsheetml/2006/main" count="1222" uniqueCount="234">
  <si>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</si>
  <si>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</si>
  <si>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</si>
  <si>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</si>
  <si>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</si>
  <si>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</si>
  <si>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</si>
  <si>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</si>
  <si>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</si>
  <si>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</si>
  <si>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</si>
  <si>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</si>
  <si>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</si>
  <si>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</si>
  <si>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</si>
  <si>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</si>
  <si>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</si>
  <si>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</si>
  <si>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</si>
  <si>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</si>
  <si>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</si>
  <si>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</si>
  <si>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</si>
  <si>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</si>
  <si>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</si>
  <si>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</si>
  <si>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</si>
  <si>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</si>
  <si>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</si>
  <si>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</si>
  <si>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</si>
  <si>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</si>
  <si>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</si>
  <si>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</si>
  <si>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</si>
  <si>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</si>
  <si>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</si>
  <si>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</si>
  <si>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</si>
  <si>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</si>
  <si>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</si>
  <si>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</si>
  <si>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</si>
  <si>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</si>
  <si>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</si>
  <si>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</si>
  <si>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</si>
  <si>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</si>
  <si>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</si>
  <si>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</si>
  <si>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07.07.2021</t>
  </si>
  <si>
    <t>04.07.2021</t>
  </si>
  <si>
    <t>Pigeon Бутылочка Перистальтик Плюс с широким горлом PP, 240 мл, с 3 месяцев, бесцветный</t>
  </si>
  <si>
    <t>Платёж покупателя</t>
  </si>
  <si>
    <t>06.07.2021</t>
  </si>
  <si>
    <t>60e1f75794d5277ca9e94859</t>
  </si>
  <si>
    <t>05.07.2021</t>
  </si>
  <si>
    <t>Набор Esthetic House CP-1 Intense nourishing v2.0 mini</t>
  </si>
  <si>
    <t>60e2c71b3b31763a37b7488d</t>
  </si>
  <si>
    <t>Saphir Пропитка для обуви INVULNER аэрозоль 250 мл (бесцветный)</t>
  </si>
  <si>
    <t>60e2e4de954f6b11ae322dea</t>
  </si>
  <si>
    <t>Goo.N подгузники S (4-8 кг), 84 шт.</t>
  </si>
  <si>
    <t>60e2028c03c378cf28b52975</t>
  </si>
  <si>
    <t>YokoSun трусики Premium XL (12-20 кг) 38 шт.</t>
  </si>
  <si>
    <t>60e197262af6cd5e2cc82ae5</t>
  </si>
  <si>
    <t>08.06.2021</t>
  </si>
  <si>
    <t>YokoSun подгузники Premium M (5-10 кг) 62 шт.</t>
  </si>
  <si>
    <t>60e3dc477153b3bf4ed286b2</t>
  </si>
  <si>
    <t>Merries подгузники XL (12-20 кг), 44 шт.</t>
  </si>
  <si>
    <t>60e2fddb5a395105e58a4a25</t>
  </si>
  <si>
    <t>Goo.N подгузники L (9-14 кг), 54 шт.</t>
  </si>
  <si>
    <t>60e179b883b1f2546f6aa928</t>
  </si>
  <si>
    <t>Joonies трусики Premium Soft XL (12-17 кг), 152 шт.</t>
  </si>
  <si>
    <t>60e1729df4c0cb10784091a2</t>
  </si>
  <si>
    <t>Набор Esthetic House CP-1 Intense nourishing v2.0, шампунь, 500 мл и кондиционер, 500 мл</t>
  </si>
  <si>
    <t>60e16e237399013cb281a154</t>
  </si>
  <si>
    <t>Смесь Kabrita 3 GOLD для комфортного пищеварения, старше 12 месяцев, 800 г</t>
  </si>
  <si>
    <t>60e16e63fbacea5d365a48ae</t>
  </si>
  <si>
    <t>60e1646c3620c217245217fb</t>
  </si>
  <si>
    <t>60e157052af6cd50a5c82aab</t>
  </si>
  <si>
    <t>03.07.2021</t>
  </si>
  <si>
    <t>60e0b8a15a395180058a4b69</t>
  </si>
  <si>
    <t>YokoSun трусики Eco L (9-14 кг), 44 шт.</t>
  </si>
  <si>
    <t>60e082f6c5311b0ee30380a9</t>
  </si>
  <si>
    <t>YokoSun трусики M (6-10 кг), 58 шт.</t>
  </si>
  <si>
    <t>60e083283620c25bcf52188e</t>
  </si>
  <si>
    <t>Vivienne Sabo карандаш Brow Arcade, оттенок 06 Графитовый</t>
  </si>
  <si>
    <t>60e06874954f6bc2d8322e4b</t>
  </si>
  <si>
    <t>02.07.2021</t>
  </si>
  <si>
    <t>60df78169066f401f8928ca2</t>
  </si>
  <si>
    <t>Joonies трусики Premium Soft L (9-14 кг), 44 шт.</t>
  </si>
  <si>
    <t>60df5db95a3951f58b8a4bbb</t>
  </si>
  <si>
    <t>60df4a7104e94305c8b8d6ea</t>
  </si>
  <si>
    <t>60df2bc1b9f8edb9f71a0222</t>
  </si>
  <si>
    <t>60df2a4f5a3951a1c28a4ade</t>
  </si>
  <si>
    <t>Минерально-витаминный комплекс Optimum Nutrition Opti-Men (150 таблеток)</t>
  </si>
  <si>
    <t>60df03eb8927ca354e2ef993</t>
  </si>
  <si>
    <t>YokoSun трусики Eco XXL (15-23 кг) 32 шт.</t>
  </si>
  <si>
    <t>60def6ff20d51d376f9b71cd</t>
  </si>
  <si>
    <t>60e2faff792ab1639d3a3993</t>
  </si>
  <si>
    <t>Merries подгузники L (9-14 кг), 54 шт.</t>
  </si>
  <si>
    <t>60e2acdd94d527578fe94757</t>
  </si>
  <si>
    <t>24.06.2021</t>
  </si>
  <si>
    <t>Missha BB крем Perfect Cover, SPF 42, 20 мл, оттенок: 23 natural beige</t>
  </si>
  <si>
    <t>60e3f4bf792ab12d7e3a3970</t>
  </si>
  <si>
    <t>60dea810bed21e649975ddc4</t>
  </si>
  <si>
    <t>Esthetic House кондиционер для волос CP-1 Bright Complex Intense Nourishing Professional с протеинами, 100 мл</t>
  </si>
  <si>
    <t>60e2de62c3080f5d2f3614b0</t>
  </si>
  <si>
    <t>Missha BB крем Perfect Cover, SPF 42, 20 мл, оттенок: 21 light beige</t>
  </si>
  <si>
    <t>60de9d3d5a395145e08a4a19</t>
  </si>
  <si>
    <t>Гель для стирки Kao Attack Bio EX, 0.77 кг, дой-пак</t>
  </si>
  <si>
    <t>60e222cef9880167054be924</t>
  </si>
  <si>
    <t>YokoSun подгузники Premium L (9-13 кг) 54 шт.</t>
  </si>
  <si>
    <t>60e0cb738927ca9d7b2ef964</t>
  </si>
  <si>
    <t>60e2ecbff78dba0fcc0053f8</t>
  </si>
  <si>
    <t>60e410e0792ab162e33a38f7</t>
  </si>
  <si>
    <t>Vivienne Sabo Тушь для ресниц Cabaret, в коробке, 01 черный</t>
  </si>
  <si>
    <t>60e40c188927ca55692ef8b5</t>
  </si>
  <si>
    <t>Vivienne Sabo Тушь для ресниц Cabaret Premiere, 02 синий</t>
  </si>
  <si>
    <t>60e3548ec3080fbcfd361424</t>
  </si>
  <si>
    <t>60e19b64b9f8ed18871a0245</t>
  </si>
  <si>
    <t>Meine Liebe, Карандаш-пятновыводитель кислородный универсальный</t>
  </si>
  <si>
    <t>60e433453620c2679852190f</t>
  </si>
  <si>
    <t>23.06.2021</t>
  </si>
  <si>
    <t>MEDI-PEEL Volume Essence Peptide 9 эссенция с пептидами для эластичности кожи лица, 100 мл</t>
  </si>
  <si>
    <t>60e4343ff988017d824be9be</t>
  </si>
  <si>
    <t>01.07.2021</t>
  </si>
  <si>
    <t>Гель для душа Biore Бодрящий цитрус, 480 мл</t>
  </si>
  <si>
    <t>60e43e7b04e943c5afb8d76e</t>
  </si>
  <si>
    <t>26.06.2021</t>
  </si>
  <si>
    <t>Bourjois Тушь для ресниц Volume Glamour Effet Push Up Black Serum, 71 black serum</t>
  </si>
  <si>
    <t>60e43f15c3080f097536144f</t>
  </si>
  <si>
    <t>60e178f22af6cd1476c82b2b</t>
  </si>
  <si>
    <t>60e1aa9c04e943c1d4b8d6f5</t>
  </si>
  <si>
    <t>Vivienne Sabo Тушь для ресниц Cabaret Premiere, 04 фиолетовый</t>
  </si>
  <si>
    <t>60e44b36dbdc31cdc21ccfe9</t>
  </si>
  <si>
    <t>Takeshi трусики бамбуковые Kid's XL (12-22 кг) 38 шт.</t>
  </si>
  <si>
    <t>60e44d2999d6ef0b3585d295</t>
  </si>
  <si>
    <t>21.06.2021</t>
  </si>
  <si>
    <t>Takeshi трусики бамбуковые Kid's L (9-14 кг) 44 шт.</t>
  </si>
  <si>
    <t>60e456500fe99557cf7d75f4</t>
  </si>
  <si>
    <t>60e4569c7153b374eed2877c</t>
  </si>
  <si>
    <t>30.06.2021</t>
  </si>
  <si>
    <t>Pigeon Бутылочка Перистальтик Плюс с широким горлом PPSU, 240 мл, с 3 месяцев, оранжевый</t>
  </si>
  <si>
    <t>60e46027f4c0cb61a640927c</t>
  </si>
  <si>
    <t>17.06.2021</t>
  </si>
  <si>
    <t>Satisfyer Стимулятор 2 Next Gen, rose gold/white</t>
  </si>
  <si>
    <t>60e46d35f4c0cb35974091a0</t>
  </si>
  <si>
    <t>Универсальный чистящий порошок для глубоких загрязнений Apollo FUNS, 400 г</t>
  </si>
  <si>
    <t>60e4752403c3786ea7b52ad7</t>
  </si>
  <si>
    <t>YokoSun подгузники L (9-13 кг), 54 шт.</t>
  </si>
  <si>
    <t>60e4752ab9f8ed31b11a01af</t>
  </si>
  <si>
    <t>60e4752bdbdc31f3821ccfd7</t>
  </si>
  <si>
    <t>60e47ca43620c20ab152180a</t>
  </si>
  <si>
    <t>60e2db5ddff13b4286c427c9</t>
  </si>
  <si>
    <t>60e47e93dff13b1b03c427eb</t>
  </si>
  <si>
    <t>60e35adcb9f8edc2571a0181</t>
  </si>
  <si>
    <t>Lion Top Shiny Rose Жидкое средство для стирки аромат цветущих роз 850 гр</t>
  </si>
  <si>
    <t>60e4831394d527b203e94887</t>
  </si>
  <si>
    <t>La'dor Набор бессиликоновый увлажняющий Шампунь + Кондиционер, 530мл + 530мл (10889+10612)</t>
  </si>
  <si>
    <t>60e483449066f42860928ce2</t>
  </si>
  <si>
    <t>60e48c672af6cd660cc82b67</t>
  </si>
  <si>
    <t>Аминокислотный комплекс Optimum Nutrition Superior Amino 2222 (160 таблеток)</t>
  </si>
  <si>
    <t>60df476b954f6b3a36322f6c</t>
  </si>
  <si>
    <t>28.06.2021</t>
  </si>
  <si>
    <t>Biore мицеллярная вода, запасной блок, 290 мл</t>
  </si>
  <si>
    <t>60e4938c8927cae6412ef816</t>
  </si>
  <si>
    <t>Biore Мусс очищающий для умывания против акне запасной блок, 130 мл</t>
  </si>
  <si>
    <t>60e493d53b3176336cb74823</t>
  </si>
  <si>
    <t>60e498252af6cd7b51c82ac9</t>
  </si>
  <si>
    <t>Ёkitto трусики XXL (15+ кг) 34 шт.</t>
  </si>
  <si>
    <t>60e4a1d5f78dba24b4005412</t>
  </si>
  <si>
    <t>27.06.2021</t>
  </si>
  <si>
    <t>60e4a1ef792ab161f83a3975</t>
  </si>
  <si>
    <t>60e4a1f4f4c0cb3619409251</t>
  </si>
  <si>
    <t>60e4a218c3080fd9da361402</t>
  </si>
  <si>
    <t>Meine Liebe Концентрированный кондиционер для белья Липовый цвет, 0.8 л</t>
  </si>
  <si>
    <t>60e4a24c7153b3735ad28634</t>
  </si>
  <si>
    <t>60e4a26c3b31766d6fb7484a</t>
  </si>
  <si>
    <t>Vivienne Sabo карандаш Brow Arcade, оттенок 04 Серо-коричневый</t>
  </si>
  <si>
    <t>60e4a40dc3080ff6bd3614df</t>
  </si>
  <si>
    <t>Joonies трусики Premium Soft M (6-11 кг), 56 шт.</t>
  </si>
  <si>
    <t>60e4a24b7153b3735ad2862e</t>
  </si>
  <si>
    <t>60e050a42fe098134a575aa0</t>
  </si>
  <si>
    <t>Vivienne Sabo Тушь для ресниц Cabaret Waterproof, black</t>
  </si>
  <si>
    <t>60df68b899d6ef669d85d1ce</t>
  </si>
  <si>
    <t>YokoSun трусики Premium L (9-14 кг) 44 шт.</t>
  </si>
  <si>
    <t>60e4b445c5311b40b8037fff</t>
  </si>
  <si>
    <t>60df73e3dbdc3108961ccfb8</t>
  </si>
  <si>
    <t>60e34df3954f6b287d322ebf</t>
  </si>
  <si>
    <t>YokoSun трусики Econom XL (12-20 кг), 38 шт.</t>
  </si>
  <si>
    <t>60e1e74d04e943940fb8d714</t>
  </si>
  <si>
    <t>60e181b232da83c15dfc29d4</t>
  </si>
  <si>
    <t>60e16e6b954f6b5502322e64</t>
  </si>
  <si>
    <t>Manuoki подгузники UltraThin M (6-11 кг) 56 шт.</t>
  </si>
  <si>
    <t>60e31036fbacea6ed95a48fd</t>
  </si>
  <si>
    <t>60e32c08dbdc3171b51cd048</t>
  </si>
  <si>
    <t>Vivienne Sabo Тушь для ресниц Aventuriere, 01 черная</t>
  </si>
  <si>
    <t>60e0ae5f4f5c6e20d2d73878</t>
  </si>
  <si>
    <t>60e04b273620c21bee52182a</t>
  </si>
  <si>
    <t>Esthetic House Несмываемая сыворотка для волос с протеинами шёлка CP-1 Premium Silk Ampoule, 20 мл, 4 шт.</t>
  </si>
  <si>
    <t>60e2bc2fc5311b48fa0380b5</t>
  </si>
  <si>
    <t>60e1ba69c3080f24cb361493</t>
  </si>
  <si>
    <t>Гель для тела Holika Holika универсальный несмываемый с алоэ вера Aloe 99% Soothing Gel, 55 мл</t>
  </si>
  <si>
    <t>60e365b032da8396effc2956</t>
  </si>
  <si>
    <t>60e2eb04f4c0cb3dcc409228</t>
  </si>
  <si>
    <t>Гель для душа Biore Мягкая свежесть, 480 мл</t>
  </si>
  <si>
    <t>60e3f846c3080f59fc36147f</t>
  </si>
  <si>
    <t>60e34235b9f8edd31c1a010d</t>
  </si>
  <si>
    <t>60e42867dbdc3130671ccffb</t>
  </si>
  <si>
    <t>Deoproce шампунь Black garlic Intensive energy с экстрактом черного чеснока, 200 мл</t>
  </si>
  <si>
    <t>60e3847df988017e084be8a4</t>
  </si>
  <si>
    <t>Esthetic House Набор Шампунь + кондиционер для волос CP-1, 500 мл + 100 мл</t>
  </si>
  <si>
    <t>60e3ee1983b1f2066e6aa9c3</t>
  </si>
  <si>
    <t>Goo.N подгузники Ultra XL (12-20 кг), 52 шт.</t>
  </si>
  <si>
    <t>60e2c3284f5c6e0f3bd7379b</t>
  </si>
  <si>
    <t>Трубка газоотводная Windi для новорожденных, 10 шт.</t>
  </si>
  <si>
    <t>60e2b93a99d6ef75d685d19e</t>
  </si>
  <si>
    <t>60e35e325a395122028a49fc</t>
  </si>
  <si>
    <t>60e20ccedff13b28fec42750</t>
  </si>
  <si>
    <t>Возврат платежа покупателя</t>
  </si>
  <si>
    <t>60e3e4ea20d51d3efe9b7135</t>
  </si>
  <si>
    <t>Выплата расходов покупателю при возврате товара ненадлежащего качества</t>
  </si>
  <si>
    <t>60e3e4edf78dba465e20a4c9</t>
  </si>
  <si>
    <t>Pigeon Бутылочка Перистальтик Плюс с широким горлом PP, 160 мл, с рождения, бесцветный</t>
  </si>
  <si>
    <t>60e41c7af98801c6e24be8b4</t>
  </si>
  <si>
    <t>60e44088954f6bb82a322e62</t>
  </si>
  <si>
    <t>60e44285f98801689b4be8e2</t>
  </si>
  <si>
    <t>Смесь Kabrita 2 GOLD для комфортного пищеварения, 6-12 месяцев, 400 г</t>
  </si>
  <si>
    <t>60e44ab5f98801b6f04bea08</t>
  </si>
  <si>
    <t>60e44ab599d6ef4a4138dd6f</t>
  </si>
  <si>
    <t>20.06.2021</t>
  </si>
  <si>
    <t>Стиральный порошок Lion Top Platinum Clear, картонная пачка, 0.9 кг</t>
  </si>
  <si>
    <t>60e4601104e9437d04b8d69b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</si>
</sst>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823245.0</v>
      </c>
    </row>
    <row r="4" spans="1:9" s="3" customFormat="1" x14ac:dyDescent="0.2" ht="16.0" customHeight="true">
      <c r="A4" s="3" t="s">
        <v>34</v>
      </c>
      <c r="B4" s="10" t="n">
        <v>114057.0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5.3446287E7</v>
      </c>
      <c r="B8" s="8" t="s">
        <v>51</v>
      </c>
      <c r="C8" s="8" t="n">
        <f>IF(false,"005-1254", "005-1254")</f>
      </c>
      <c r="D8" s="8" t="s">
        <v>52</v>
      </c>
      <c r="E8" s="8" t="n">
        <v>1.0</v>
      </c>
      <c r="F8" s="8" t="n">
        <v>554.0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5.3504131E7</v>
      </c>
      <c r="B9" t="s" s="8">
        <v>56</v>
      </c>
      <c r="C9" t="n" s="8">
        <f>IF(false,"120921945", "120921945")</f>
      </c>
      <c r="D9" t="s" s="8">
        <v>57</v>
      </c>
      <c r="E9" t="n" s="8">
        <v>1.0</v>
      </c>
      <c r="F9" t="n" s="8">
        <v>527.0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5.352299E7</v>
      </c>
      <c r="B10" s="8" t="s">
        <v>56</v>
      </c>
      <c r="C10" s="8" t="n">
        <f>IF(false,"005-1204", "005-1204")</f>
      </c>
      <c r="D10" s="8" t="s">
        <v>59</v>
      </c>
      <c r="E10" s="8" t="n">
        <v>1.0</v>
      </c>
      <c r="F10" s="8" t="n">
        <v>991.0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5.3452096E7</v>
      </c>
      <c r="B11" t="s" s="8">
        <v>51</v>
      </c>
      <c r="C11" t="n" s="8">
        <f>IF(false,"002-101", "002-101")</f>
      </c>
      <c r="D11" t="s" s="8">
        <v>61</v>
      </c>
      <c r="E11" t="n" s="8">
        <v>1.0</v>
      </c>
      <c r="F11" t="n" s="8">
        <v>1358.0</v>
      </c>
      <c r="G11" t="s" s="8">
        <v>53</v>
      </c>
      <c r="H11" t="s" s="8">
        <v>54</v>
      </c>
      <c r="I11" t="s" s="8">
        <v>62</v>
      </c>
    </row>
    <row r="12" spans="1:9" x14ac:dyDescent="0.2" ht="16.0" customHeight="true">
      <c r="A12" s="7" t="n">
        <v>5.3395686E7</v>
      </c>
      <c r="B12" t="s" s="8">
        <v>51</v>
      </c>
      <c r="C12" t="n" s="8">
        <f>IF(false,"120921901", "120921901")</f>
      </c>
      <c r="D12" t="s" s="8">
        <v>63</v>
      </c>
      <c r="E12" t="n" s="8">
        <v>1.0</v>
      </c>
      <c r="F12" t="n" s="8">
        <v>1001.0</v>
      </c>
      <c r="G12" t="s" s="8">
        <v>53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4.9866699E7</v>
      </c>
      <c r="B13" s="8" t="s">
        <v>65</v>
      </c>
      <c r="C13" s="8" t="n">
        <f>IF(false,"120921898", "120921898")</f>
      </c>
      <c r="D13" s="8" t="s">
        <v>66</v>
      </c>
      <c r="E13" s="8" t="n">
        <v>2.0</v>
      </c>
      <c r="F13" s="8" t="n">
        <v>2476.0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5.3538179E7</v>
      </c>
      <c r="B14" s="8" t="s">
        <v>56</v>
      </c>
      <c r="C14" s="8" t="n">
        <f>IF(false,"003-318", "003-318")</f>
      </c>
      <c r="D14" s="8" t="s">
        <v>68</v>
      </c>
      <c r="E14" s="8" t="n">
        <v>6.0</v>
      </c>
      <c r="F14" s="8" t="n">
        <v>7794.0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5.3378584E7</v>
      </c>
      <c r="B15" t="s" s="8">
        <v>51</v>
      </c>
      <c r="C15" t="n" s="8">
        <f>IF(false,"002-099", "002-099")</f>
      </c>
      <c r="D15" t="s" s="8">
        <v>70</v>
      </c>
      <c r="E15" t="n" s="8">
        <v>1.0</v>
      </c>
      <c r="F15" t="n" s="8">
        <v>1129.0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5.3374531E7</v>
      </c>
      <c r="B16" t="s" s="8">
        <v>51</v>
      </c>
      <c r="C16" t="n" s="8">
        <f>IF(false,"120922756", "120922756")</f>
      </c>
      <c r="D16" t="s" s="8">
        <v>72</v>
      </c>
      <c r="E16" t="n" s="8">
        <v>1.0</v>
      </c>
      <c r="F16" s="8" t="n">
        <v>2903.0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5.3372053E7</v>
      </c>
      <c r="B17" s="8" t="s">
        <v>51</v>
      </c>
      <c r="C17" s="8" t="n">
        <f>IF(false,"120921942", "120921942")</f>
      </c>
      <c r="D17" s="8" t="s">
        <v>74</v>
      </c>
      <c r="E17" s="8" t="n">
        <v>1.0</v>
      </c>
      <c r="F17" s="8" t="n">
        <v>1686.0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5.3372167E7</v>
      </c>
      <c r="B18" t="s" s="8">
        <v>51</v>
      </c>
      <c r="C18" t="n" s="8">
        <f>IF(false,"120921202", "120921202")</f>
      </c>
      <c r="D18" t="s" s="8">
        <v>76</v>
      </c>
      <c r="E18" t="n" s="8">
        <v>3.0</v>
      </c>
      <c r="F18" t="n" s="8">
        <v>4796.0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5.3366962E7</v>
      </c>
      <c r="B19" s="8" t="s">
        <v>51</v>
      </c>
      <c r="C19" s="8" t="n">
        <f>IF(false,"120921945", "120921945")</f>
      </c>
      <c r="D19" s="8" t="s">
        <v>57</v>
      </c>
      <c r="E19" s="8" t="n">
        <v>1.0</v>
      </c>
      <c r="F19" s="8" t="n">
        <v>621.0</v>
      </c>
      <c r="G19" s="8" t="s">
        <v>53</v>
      </c>
      <c r="H19" s="8" t="s">
        <v>54</v>
      </c>
      <c r="I19" s="8" t="s">
        <v>78</v>
      </c>
    </row>
    <row r="20" spans="1:9" x14ac:dyDescent="0.2" ht="16.0" customHeight="true">
      <c r="A20" s="7" t="n">
        <v>5.3361277E7</v>
      </c>
      <c r="B20" s="8" t="s">
        <v>51</v>
      </c>
      <c r="C20" s="8" t="n">
        <f>IF(false,"120921942", "120921942")</f>
      </c>
      <c r="D20" s="8" t="s">
        <v>74</v>
      </c>
      <c r="E20" s="8" t="n">
        <v>1.0</v>
      </c>
      <c r="F20" s="8" t="n">
        <v>1686.0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5.3336373E7</v>
      </c>
      <c r="B21" t="s" s="8">
        <v>80</v>
      </c>
      <c r="C21" t="n" s="8">
        <f>IF(false,"002-101", "002-101")</f>
      </c>
      <c r="D21" t="s" s="8">
        <v>61</v>
      </c>
      <c r="E21" t="n" s="8">
        <v>1.0</v>
      </c>
      <c r="F21" t="n" s="8">
        <v>1399.0</v>
      </c>
      <c r="G21" t="s" s="8">
        <v>53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5.3314169E7</v>
      </c>
      <c r="B22" t="s" s="8">
        <v>80</v>
      </c>
      <c r="C22" t="n" s="8">
        <f>IF(false,"120922769", "120922769")</f>
      </c>
      <c r="D22" t="s" s="8">
        <v>82</v>
      </c>
      <c r="E22" t="n" s="8">
        <v>4.0</v>
      </c>
      <c r="F22" s="8" t="n">
        <v>2796.0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5.3314261E7</v>
      </c>
      <c r="B23" s="8" t="s">
        <v>80</v>
      </c>
      <c r="C23" s="8" t="n">
        <f>IF(false,"005-1514", "005-1514")</f>
      </c>
      <c r="D23" s="8" t="s">
        <v>84</v>
      </c>
      <c r="E23" s="8" t="n">
        <v>2.0</v>
      </c>
      <c r="F23" s="8" t="n">
        <v>1136.0</v>
      </c>
      <c r="G23" s="8" t="s">
        <v>53</v>
      </c>
      <c r="H23" s="8" t="s">
        <v>54</v>
      </c>
      <c r="I23" s="8" t="s">
        <v>85</v>
      </c>
    </row>
    <row r="24" ht="16.0" customHeight="true">
      <c r="A24" t="n" s="7">
        <v>5.3302565E7</v>
      </c>
      <c r="B24" t="s" s="8">
        <v>80</v>
      </c>
      <c r="C24" t="n" s="8">
        <f>IF(false,"2152400405", "2152400405")</f>
      </c>
      <c r="D24" t="s" s="8">
        <v>86</v>
      </c>
      <c r="E24" t="n" s="8">
        <v>2.0</v>
      </c>
      <c r="F24" t="n" s="8">
        <v>572.0</v>
      </c>
      <c r="G24" t="s" s="8">
        <v>53</v>
      </c>
      <c r="H24" t="s" s="8">
        <v>54</v>
      </c>
      <c r="I24" t="s" s="8">
        <v>87</v>
      </c>
    </row>
    <row r="25" spans="1:9" s="1" customFormat="1" x14ac:dyDescent="0.2" ht="16.0" customHeight="true">
      <c r="A25" t="n" s="7">
        <v>5.3234742E7</v>
      </c>
      <c r="B25" t="s" s="8">
        <v>88</v>
      </c>
      <c r="C25" t="n" s="8">
        <f>IF(false,"002-101", "002-101")</f>
      </c>
      <c r="D25" t="s" s="8">
        <v>61</v>
      </c>
      <c r="E25" t="n" s="8">
        <v>2.0</v>
      </c>
      <c r="F25" t="n" s="8">
        <v>2798.0</v>
      </c>
      <c r="G25" t="s" s="8">
        <v>53</v>
      </c>
      <c r="H25" t="s" s="8">
        <v>54</v>
      </c>
      <c r="I25" t="s" s="8">
        <v>89</v>
      </c>
    </row>
    <row r="26" ht="16.0" customHeight="true">
      <c r="A26" t="n" s="7">
        <v>5.322385E7</v>
      </c>
      <c r="B26" t="s" s="8">
        <v>88</v>
      </c>
      <c r="C26" t="n" s="8">
        <f>IF(false,"01-003884", "01-003884")</f>
      </c>
      <c r="D26" t="s" s="8">
        <v>90</v>
      </c>
      <c r="E26" t="n" s="8">
        <v>1.0</v>
      </c>
      <c r="F26" t="n" s="8">
        <v>819.0</v>
      </c>
      <c r="G26" t="s" s="8">
        <v>53</v>
      </c>
      <c r="H26" t="s" s="8">
        <v>54</v>
      </c>
      <c r="I26" t="s" s="8">
        <v>91</v>
      </c>
    </row>
    <row r="27" ht="16.0" customHeight="true">
      <c r="A27" t="n" s="7">
        <v>5.3215498E7</v>
      </c>
      <c r="B27" t="s" s="8">
        <v>88</v>
      </c>
      <c r="C27" t="n" s="8">
        <f>IF(false,"01-003884", "01-003884")</f>
      </c>
      <c r="D27" t="s" s="8">
        <v>90</v>
      </c>
      <c r="E27" t="n" s="8">
        <v>1.0</v>
      </c>
      <c r="F27" t="n" s="8">
        <v>819.0</v>
      </c>
      <c r="G27" t="s" s="8">
        <v>53</v>
      </c>
      <c r="H27" t="s" s="8">
        <v>54</v>
      </c>
      <c r="I27" t="s" s="8">
        <v>92</v>
      </c>
    </row>
    <row r="28" ht="16.0" customHeight="true">
      <c r="A28" t="n" s="7">
        <v>5.3201375E7</v>
      </c>
      <c r="B28" t="s" s="8">
        <v>88</v>
      </c>
      <c r="C28" t="n" s="8">
        <f>IF(false,"01-003884", "01-003884")</f>
      </c>
      <c r="D28" t="s" s="8">
        <v>90</v>
      </c>
      <c r="E28" t="n" s="8">
        <v>1.0</v>
      </c>
      <c r="F28" t="n" s="8">
        <v>819.0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5.3200511E7</v>
      </c>
      <c r="B29" t="s" s="8">
        <v>88</v>
      </c>
      <c r="C29" t="n" s="8">
        <f>IF(false,"01-003884", "01-003884")</f>
      </c>
      <c r="D29" t="s" s="8">
        <v>90</v>
      </c>
      <c r="E29" t="n" s="8">
        <v>1.0</v>
      </c>
      <c r="F29" t="n" s="8">
        <v>819.0</v>
      </c>
      <c r="G29" s="8" t="s">
        <v>53</v>
      </c>
      <c r="H29" t="s" s="8">
        <v>54</v>
      </c>
      <c r="I29" s="8" t="s">
        <v>94</v>
      </c>
    </row>
    <row r="30" ht="16.0" customHeight="true">
      <c r="A30" t="n" s="7">
        <v>5.3181334E7</v>
      </c>
      <c r="B30" t="s" s="8">
        <v>88</v>
      </c>
      <c r="C30" t="n" s="8">
        <f>IF(false,"120923178", "120923178")</f>
      </c>
      <c r="D30" t="s" s="8">
        <v>95</v>
      </c>
      <c r="E30" t="n" s="8">
        <v>1.0</v>
      </c>
      <c r="F30" t="n" s="8">
        <v>2599.0</v>
      </c>
      <c r="G30" t="s" s="8">
        <v>53</v>
      </c>
      <c r="H30" t="s" s="8">
        <v>54</v>
      </c>
      <c r="I30" t="s" s="8">
        <v>96</v>
      </c>
    </row>
    <row r="31" ht="16.0" customHeight="true">
      <c r="A31" t="n" s="7">
        <v>5.3173703E7</v>
      </c>
      <c r="B31" t="s" s="8">
        <v>88</v>
      </c>
      <c r="C31" t="n" s="8">
        <f>IF(false,"120922768", "120922768")</f>
      </c>
      <c r="D31" t="s" s="8">
        <v>97</v>
      </c>
      <c r="E31" t="n" s="8">
        <v>1.0</v>
      </c>
      <c r="F31" t="n" s="8">
        <v>563.0</v>
      </c>
      <c r="G31" t="s" s="8">
        <v>53</v>
      </c>
      <c r="H31" t="s" s="8">
        <v>54</v>
      </c>
      <c r="I31" t="s" s="8">
        <v>98</v>
      </c>
    </row>
    <row r="32" ht="16.0" customHeight="true">
      <c r="A32" t="n" s="7">
        <v>5.3536317E7</v>
      </c>
      <c r="B32" t="s" s="8">
        <v>56</v>
      </c>
      <c r="C32" t="n" s="8">
        <f>IF(false,"120921945", "120921945")</f>
      </c>
      <c r="D32" t="s" s="8">
        <v>57</v>
      </c>
      <c r="E32" t="n" s="8">
        <v>1.0</v>
      </c>
      <c r="F32" t="n" s="8">
        <v>617.0</v>
      </c>
      <c r="G32" t="s" s="8">
        <v>53</v>
      </c>
      <c r="H32" t="s" s="8">
        <v>54</v>
      </c>
      <c r="I32" t="s" s="8">
        <v>99</v>
      </c>
    </row>
    <row r="33" ht="16.0" customHeight="true">
      <c r="A33" t="n" s="7">
        <v>5.3488821E7</v>
      </c>
      <c r="B33" t="s" s="8">
        <v>56</v>
      </c>
      <c r="C33" t="n" s="8">
        <f>IF(false,"003-315", "003-315")</f>
      </c>
      <c r="D33" t="s" s="8">
        <v>100</v>
      </c>
      <c r="E33" t="n" s="8">
        <v>1.0</v>
      </c>
      <c r="F33" t="n" s="8">
        <v>1349.0</v>
      </c>
      <c r="G33" t="s" s="8">
        <v>53</v>
      </c>
      <c r="H33" t="s" s="8">
        <v>54</v>
      </c>
      <c r="I33" t="s" s="8">
        <v>101</v>
      </c>
    </row>
    <row r="34" ht="16.0" customHeight="true">
      <c r="A34" t="n" s="7">
        <v>5.2135762E7</v>
      </c>
      <c r="B34" t="s" s="8">
        <v>102</v>
      </c>
      <c r="C34" t="n" s="8">
        <f>IF(false,"120921947", "120921947")</f>
      </c>
      <c r="D34" t="s" s="8">
        <v>103</v>
      </c>
      <c r="E34" t="n" s="8">
        <v>1.0</v>
      </c>
      <c r="F34" t="n" s="8">
        <v>599.0</v>
      </c>
      <c r="G34" t="s" s="8">
        <v>53</v>
      </c>
      <c r="H34" t="s" s="8">
        <v>54</v>
      </c>
      <c r="I34" t="s" s="8">
        <v>104</v>
      </c>
    </row>
    <row r="35" ht="16.0" customHeight="true">
      <c r="A35" t="n" s="7">
        <v>5.3133356E7</v>
      </c>
      <c r="B35" t="s" s="8">
        <v>88</v>
      </c>
      <c r="C35" t="n" s="8">
        <f>IF(false,"120921202", "120921202")</f>
      </c>
      <c r="D35" t="s" s="8">
        <v>76</v>
      </c>
      <c r="E35" t="n" s="8">
        <v>1.0</v>
      </c>
      <c r="F35" t="n" s="8">
        <v>1711.0</v>
      </c>
      <c r="G35" t="s" s="8">
        <v>53</v>
      </c>
      <c r="H35" t="s" s="8">
        <v>54</v>
      </c>
      <c r="I35" t="s" s="8">
        <v>105</v>
      </c>
    </row>
    <row r="36" ht="16.0" customHeight="true">
      <c r="A36" t="n" s="7">
        <v>5.3518787E7</v>
      </c>
      <c r="B36" t="s" s="8">
        <v>56</v>
      </c>
      <c r="C36" t="n" s="8">
        <f>IF(false,"1003295", "1003295")</f>
      </c>
      <c r="D36" t="s" s="8">
        <v>106</v>
      </c>
      <c r="E36" t="n" s="8">
        <v>1.0</v>
      </c>
      <c r="F36" t="n" s="8">
        <v>369.0</v>
      </c>
      <c r="G36" t="s" s="8">
        <v>53</v>
      </c>
      <c r="H36" t="s" s="8">
        <v>54</v>
      </c>
      <c r="I36" t="s" s="8">
        <v>107</v>
      </c>
    </row>
    <row r="37" ht="16.0" customHeight="true">
      <c r="A37" t="n" s="7">
        <v>5.3130208E7</v>
      </c>
      <c r="B37" t="s" s="8">
        <v>88</v>
      </c>
      <c r="C37" t="n" s="8">
        <f>IF(false,"120921439", "120921439")</f>
      </c>
      <c r="D37" t="s" s="8">
        <v>108</v>
      </c>
      <c r="E37" t="n" s="8">
        <v>1.0</v>
      </c>
      <c r="F37" t="n" s="8">
        <v>599.0</v>
      </c>
      <c r="G37" t="s" s="8">
        <v>53</v>
      </c>
      <c r="H37" t="s" s="8">
        <v>54</v>
      </c>
      <c r="I37" t="s" s="8">
        <v>109</v>
      </c>
    </row>
    <row r="38" ht="16.0" customHeight="true">
      <c r="A38" t="n" s="7">
        <v>5.3467331E7</v>
      </c>
      <c r="B38" t="s" s="8">
        <v>56</v>
      </c>
      <c r="C38" t="n" s="8">
        <f>IF(false,"000-631", "000-631")</f>
      </c>
      <c r="D38" t="s" s="8">
        <v>110</v>
      </c>
      <c r="E38" t="n" s="8">
        <v>10.0</v>
      </c>
      <c r="F38" t="n" s="8">
        <v>4080.0</v>
      </c>
      <c r="G38" t="s" s="8">
        <v>53</v>
      </c>
      <c r="H38" t="s" s="8">
        <v>54</v>
      </c>
      <c r="I38" t="s" s="8">
        <v>111</v>
      </c>
    </row>
    <row r="39" ht="16.0" customHeight="true">
      <c r="A39" t="n" s="7">
        <v>5.3343274E7</v>
      </c>
      <c r="B39" t="s" s="8">
        <v>80</v>
      </c>
      <c r="C39" t="n" s="8">
        <f>IF(false,"120921899", "120921899")</f>
      </c>
      <c r="D39" t="s" s="8">
        <v>112</v>
      </c>
      <c r="E39" t="n" s="8">
        <v>1.0</v>
      </c>
      <c r="F39" t="n" s="8">
        <v>935.0</v>
      </c>
      <c r="G39" t="s" s="8">
        <v>53</v>
      </c>
      <c r="H39" t="s" s="8">
        <v>54</v>
      </c>
      <c r="I39" t="s" s="8">
        <v>113</v>
      </c>
    </row>
    <row r="40" ht="16.0" customHeight="true">
      <c r="A40" t="n" s="7">
        <v>5.3527882E7</v>
      </c>
      <c r="B40" t="s" s="8">
        <v>56</v>
      </c>
      <c r="C40" t="n" s="8">
        <f>IF(false,"01-003884", "01-003884")</f>
      </c>
      <c r="D40" t="s" s="8">
        <v>90</v>
      </c>
      <c r="E40" t="n" s="8">
        <v>1.0</v>
      </c>
      <c r="F40" t="n" s="8">
        <v>939.0</v>
      </c>
      <c r="G40" t="s" s="8">
        <v>53</v>
      </c>
      <c r="H40" t="s" s="8">
        <v>54</v>
      </c>
      <c r="I40" t="s" s="8">
        <v>114</v>
      </c>
    </row>
    <row r="41" ht="16.0" customHeight="true">
      <c r="A41" t="n" s="7">
        <v>5.3353387E7</v>
      </c>
      <c r="B41" t="s" s="8">
        <v>51</v>
      </c>
      <c r="C41" t="n" s="8">
        <f>IF(false,"120923178", "120923178")</f>
      </c>
      <c r="D41" t="s" s="8">
        <v>95</v>
      </c>
      <c r="E41" t="n" s="8">
        <v>1.0</v>
      </c>
      <c r="F41" t="n" s="8">
        <v>2599.0</v>
      </c>
      <c r="G41" t="s" s="8">
        <v>53</v>
      </c>
      <c r="H41" t="s" s="8">
        <v>54</v>
      </c>
      <c r="I41" t="s" s="8">
        <v>115</v>
      </c>
    </row>
    <row r="42" ht="16.0" customHeight="true">
      <c r="A42" t="n" s="7">
        <v>5.3634644E7</v>
      </c>
      <c r="B42" t="s" s="8">
        <v>54</v>
      </c>
      <c r="C42" t="n" s="8">
        <f>IF(false,"120922387", "120922387")</f>
      </c>
      <c r="D42" t="s" s="8">
        <v>116</v>
      </c>
      <c r="E42" t="n" s="8">
        <v>1.0</v>
      </c>
      <c r="F42" t="n" s="8">
        <v>335.0</v>
      </c>
      <c r="G42" t="s" s="8">
        <v>53</v>
      </c>
      <c r="H42" t="s" s="8">
        <v>54</v>
      </c>
      <c r="I42" t="s" s="8">
        <v>117</v>
      </c>
    </row>
    <row r="43" ht="16.0" customHeight="true">
      <c r="A43" t="n" s="7">
        <v>5.3584944E7</v>
      </c>
      <c r="B43" t="s" s="8">
        <v>56</v>
      </c>
      <c r="C43" t="n" s="8">
        <f>IF(false,"120922389", "120922389")</f>
      </c>
      <c r="D43" t="s" s="8">
        <v>118</v>
      </c>
      <c r="E43" t="n" s="8">
        <v>1.0</v>
      </c>
      <c r="F43" t="n" s="8">
        <v>295.0</v>
      </c>
      <c r="G43" t="s" s="8">
        <v>53</v>
      </c>
      <c r="H43" t="s" s="8">
        <v>54</v>
      </c>
      <c r="I43" t="s" s="8">
        <v>119</v>
      </c>
    </row>
    <row r="44" ht="16.0" customHeight="true">
      <c r="A44" t="n" s="7">
        <v>5.3398054E7</v>
      </c>
      <c r="B44" t="s" s="8">
        <v>51</v>
      </c>
      <c r="C44" t="n" s="8">
        <f>IF(false,"120921202", "120921202")</f>
      </c>
      <c r="D44" t="s" s="8">
        <v>76</v>
      </c>
      <c r="E44" t="n" s="8">
        <v>1.0</v>
      </c>
      <c r="F44" t="n" s="8">
        <v>1799.0</v>
      </c>
      <c r="G44" t="s" s="8">
        <v>53</v>
      </c>
      <c r="H44" t="s" s="8">
        <v>54</v>
      </c>
      <c r="I44" t="s" s="8">
        <v>120</v>
      </c>
    </row>
    <row r="45" ht="16.0" customHeight="true">
      <c r="A45" t="n" s="7">
        <v>5.3207451E7</v>
      </c>
      <c r="B45" t="s" s="8">
        <v>88</v>
      </c>
      <c r="C45" t="n" s="8">
        <f>IF(false,"005-1246", "005-1246")</f>
      </c>
      <c r="D45" t="s" s="8">
        <v>121</v>
      </c>
      <c r="E45" t="n" s="8">
        <v>1.0</v>
      </c>
      <c r="F45" t="n" s="8">
        <v>259.0</v>
      </c>
      <c r="G45" t="s" s="8">
        <v>53</v>
      </c>
      <c r="H45" t="s" s="8">
        <v>54</v>
      </c>
      <c r="I45" t="s" s="8">
        <v>122</v>
      </c>
    </row>
    <row r="46" ht="16.0" customHeight="true">
      <c r="A46" t="n" s="7">
        <v>5.1914988E7</v>
      </c>
      <c r="B46" t="s" s="8">
        <v>123</v>
      </c>
      <c r="C46" t="n" s="8">
        <f>IF(false,"120921833", "120921833")</f>
      </c>
      <c r="D46" t="s" s="8">
        <v>124</v>
      </c>
      <c r="E46" t="n" s="8">
        <v>1.0</v>
      </c>
      <c r="F46" t="n" s="8">
        <v>3473.0</v>
      </c>
      <c r="G46" t="s" s="8">
        <v>53</v>
      </c>
      <c r="H46" t="s" s="8">
        <v>54</v>
      </c>
      <c r="I46" t="s" s="8">
        <v>125</v>
      </c>
    </row>
    <row r="47" ht="16.0" customHeight="true">
      <c r="A47" t="n" s="7">
        <v>5.3016804E7</v>
      </c>
      <c r="B47" t="s" s="8">
        <v>126</v>
      </c>
      <c r="C47" t="n" s="8">
        <f>IF(false,"005-1521", "005-1521")</f>
      </c>
      <c r="D47" t="s" s="8">
        <v>127</v>
      </c>
      <c r="E47" t="n" s="8">
        <v>1.0</v>
      </c>
      <c r="F47" t="n" s="8">
        <v>729.0</v>
      </c>
      <c r="G47" t="s" s="8">
        <v>53</v>
      </c>
      <c r="H47" t="s" s="8">
        <v>54</v>
      </c>
      <c r="I47" t="s" s="8">
        <v>128</v>
      </c>
    </row>
    <row r="48" ht="16.0" customHeight="true">
      <c r="A48" t="n" s="7">
        <v>5.2326733E7</v>
      </c>
      <c r="B48" t="s" s="8">
        <v>129</v>
      </c>
      <c r="C48" t="n" s="8">
        <f>IF(false,"120923107", "120923107")</f>
      </c>
      <c r="D48" t="s" s="8">
        <v>130</v>
      </c>
      <c r="E48" t="n" s="8">
        <v>1.0</v>
      </c>
      <c r="F48" t="n" s="8">
        <v>391.0</v>
      </c>
      <c r="G48" t="s" s="8">
        <v>53</v>
      </c>
      <c r="H48" t="s" s="8">
        <v>54</v>
      </c>
      <c r="I48" t="s" s="8">
        <v>131</v>
      </c>
    </row>
    <row r="49" ht="16.0" customHeight="true">
      <c r="A49" t="n" s="7">
        <v>5.3378087E7</v>
      </c>
      <c r="B49" t="s" s="8">
        <v>51</v>
      </c>
      <c r="C49" t="n" s="8">
        <f>IF(false,"120921899", "120921899")</f>
      </c>
      <c r="D49" t="s" s="8">
        <v>112</v>
      </c>
      <c r="E49" t="n" s="8">
        <v>1.0</v>
      </c>
      <c r="F49" t="n" s="8">
        <v>907.0</v>
      </c>
      <c r="G49" t="s" s="8">
        <v>53</v>
      </c>
      <c r="H49" t="s" s="8">
        <v>54</v>
      </c>
      <c r="I49" t="s" s="8">
        <v>132</v>
      </c>
    </row>
    <row r="50" ht="16.0" customHeight="true">
      <c r="A50" t="n" s="7">
        <v>5.3406035E7</v>
      </c>
      <c r="B50" t="s" s="8">
        <v>51</v>
      </c>
      <c r="C50" t="n" s="8">
        <f>IF(false,"120921202", "120921202")</f>
      </c>
      <c r="D50" t="s" s="8">
        <v>76</v>
      </c>
      <c r="E50" t="n" s="8">
        <v>1.0</v>
      </c>
      <c r="F50" t="n" s="8">
        <v>1799.0</v>
      </c>
      <c r="G50" t="s" s="8">
        <v>53</v>
      </c>
      <c r="H50" t="s" s="8">
        <v>54</v>
      </c>
      <c r="I50" t="s" s="8">
        <v>133</v>
      </c>
    </row>
    <row r="51" ht="16.0" customHeight="true">
      <c r="A51" t="n" s="7">
        <v>5.367741E7</v>
      </c>
      <c r="B51" t="s" s="8">
        <v>54</v>
      </c>
      <c r="C51" t="n" s="8">
        <f>IF(false,"120922391", "120922391")</f>
      </c>
      <c r="D51" t="s" s="8">
        <v>134</v>
      </c>
      <c r="E51" t="n" s="8">
        <v>1.0</v>
      </c>
      <c r="F51" t="n" s="8">
        <v>347.0</v>
      </c>
      <c r="G51" t="s" s="8">
        <v>53</v>
      </c>
      <c r="H51" t="s" s="8">
        <v>54</v>
      </c>
      <c r="I51" t="s" s="8">
        <v>135</v>
      </c>
    </row>
    <row r="52" ht="16.0" customHeight="true">
      <c r="A52" t="n" s="7">
        <v>5.2153726E7</v>
      </c>
      <c r="B52" t="s" s="8">
        <v>102</v>
      </c>
      <c r="C52" t="n" s="8">
        <f>IF(false,"120921744", "120921744")</f>
      </c>
      <c r="D52" t="s" s="8">
        <v>136</v>
      </c>
      <c r="E52" t="n" s="8">
        <v>1.0</v>
      </c>
      <c r="F52" t="n" s="8">
        <v>791.0</v>
      </c>
      <c r="G52" t="s" s="8">
        <v>53</v>
      </c>
      <c r="H52" t="s" s="8">
        <v>54</v>
      </c>
      <c r="I52" t="s" s="8">
        <v>137</v>
      </c>
    </row>
    <row r="53" ht="16.0" customHeight="true">
      <c r="A53" t="n" s="7">
        <v>5.1669754E7</v>
      </c>
      <c r="B53" t="s" s="8">
        <v>138</v>
      </c>
      <c r="C53" t="n" s="8">
        <f>IF(false,"120921743", "120921743")</f>
      </c>
      <c r="D53" t="s" s="8">
        <v>139</v>
      </c>
      <c r="E53" t="n" s="8">
        <v>2.0</v>
      </c>
      <c r="F53" t="n" s="8">
        <v>1618.0</v>
      </c>
      <c r="G53" t="s" s="8">
        <v>53</v>
      </c>
      <c r="H53" t="s" s="8">
        <v>54</v>
      </c>
      <c r="I53" t="s" s="8">
        <v>140</v>
      </c>
    </row>
    <row r="54" ht="16.0" customHeight="true">
      <c r="A54" t="n" s="7">
        <v>5.1669754E7</v>
      </c>
      <c r="B54" t="s" s="8">
        <v>138</v>
      </c>
      <c r="C54" t="n" s="8">
        <f>IF(false,"120921744", "120921744")</f>
      </c>
      <c r="D54" t="s" s="8">
        <v>136</v>
      </c>
      <c r="E54" t="n" s="8">
        <v>1.0</v>
      </c>
      <c r="F54" t="n" s="8">
        <v>807.0</v>
      </c>
      <c r="G54" t="s" s="8">
        <v>53</v>
      </c>
      <c r="H54" t="s" s="8">
        <v>54</v>
      </c>
      <c r="I54" t="s" s="8">
        <v>140</v>
      </c>
    </row>
    <row r="55" ht="16.0" customHeight="true">
      <c r="A55" t="n" s="7">
        <v>5.3398255E7</v>
      </c>
      <c r="B55" t="s" s="8">
        <v>51</v>
      </c>
      <c r="C55" t="n" s="8">
        <f>IF(false,"005-1514", "005-1514")</f>
      </c>
      <c r="D55" t="s" s="8">
        <v>84</v>
      </c>
      <c r="E55" t="n" s="8">
        <v>1.0</v>
      </c>
      <c r="F55" t="n" s="8">
        <v>899.0</v>
      </c>
      <c r="G55" t="s" s="8">
        <v>53</v>
      </c>
      <c r="H55" t="s" s="8">
        <v>54</v>
      </c>
      <c r="I55" t="s" s="8">
        <v>141</v>
      </c>
    </row>
    <row r="56" ht="16.0" customHeight="true">
      <c r="A56" t="n" s="7">
        <v>5.2871461E7</v>
      </c>
      <c r="B56" t="s" s="8">
        <v>142</v>
      </c>
      <c r="C56" t="n" s="8">
        <f>IF(false,"120922624", "120922624")</f>
      </c>
      <c r="D56" t="s" s="8">
        <v>143</v>
      </c>
      <c r="E56" t="n" s="8">
        <v>3.0</v>
      </c>
      <c r="F56" t="n" s="8">
        <v>4143.0</v>
      </c>
      <c r="G56" t="s" s="8">
        <v>53</v>
      </c>
      <c r="H56" t="s" s="8">
        <v>54</v>
      </c>
      <c r="I56" t="s" s="8">
        <v>144</v>
      </c>
    </row>
    <row r="57" ht="16.0" customHeight="true">
      <c r="A57" t="n" s="7">
        <v>5.1121145E7</v>
      </c>
      <c r="B57" t="s" s="8">
        <v>145</v>
      </c>
      <c r="C57" t="n" s="8">
        <f>IF(false,"120922940", "120922940")</f>
      </c>
      <c r="D57" t="s" s="8">
        <v>146</v>
      </c>
      <c r="E57" t="n" s="8">
        <v>1.0</v>
      </c>
      <c r="F57" t="n" s="8">
        <v>1519.0</v>
      </c>
      <c r="G57" t="s" s="8">
        <v>53</v>
      </c>
      <c r="H57" t="s" s="8">
        <v>54</v>
      </c>
      <c r="I57" t="s" s="8">
        <v>147</v>
      </c>
    </row>
    <row r="58" ht="16.0" customHeight="true">
      <c r="A58" t="n" s="7">
        <v>5.3341098E7</v>
      </c>
      <c r="B58" t="s" s="8">
        <v>80</v>
      </c>
      <c r="C58" t="n" s="8">
        <f>IF(false,"120922729", "120922729")</f>
      </c>
      <c r="D58" t="s" s="8">
        <v>148</v>
      </c>
      <c r="E58" t="n" s="8">
        <v>1.0</v>
      </c>
      <c r="F58" t="n" s="8">
        <v>289.0</v>
      </c>
      <c r="G58" t="s" s="8">
        <v>53</v>
      </c>
      <c r="H58" t="s" s="8">
        <v>54</v>
      </c>
      <c r="I58" t="s" s="8">
        <v>149</v>
      </c>
    </row>
    <row r="59" ht="16.0" customHeight="true">
      <c r="A59" t="n" s="7">
        <v>5.3338563E7</v>
      </c>
      <c r="B59" t="s" s="8">
        <v>80</v>
      </c>
      <c r="C59" t="n" s="8">
        <f>IF(false,"005-1513", "005-1513")</f>
      </c>
      <c r="D59" t="s" s="8">
        <v>150</v>
      </c>
      <c r="E59" t="n" s="8">
        <v>1.0</v>
      </c>
      <c r="F59" t="n" s="8">
        <v>899.0</v>
      </c>
      <c r="G59" t="s" s="8">
        <v>53</v>
      </c>
      <c r="H59" t="s" s="8">
        <v>54</v>
      </c>
      <c r="I59" t="s" s="8">
        <v>151</v>
      </c>
    </row>
    <row r="60" ht="16.0" customHeight="true">
      <c r="A60" t="n" s="7">
        <v>5.3342099E7</v>
      </c>
      <c r="B60" t="s" s="8">
        <v>80</v>
      </c>
      <c r="C60" t="n" s="8">
        <f>IF(false,"120921901", "120921901")</f>
      </c>
      <c r="D60" t="s" s="8">
        <v>63</v>
      </c>
      <c r="E60" t="n" s="8">
        <v>1.0</v>
      </c>
      <c r="F60" t="n" s="8">
        <v>1158.0</v>
      </c>
      <c r="G60" t="s" s="8">
        <v>53</v>
      </c>
      <c r="H60" t="s" s="8">
        <v>54</v>
      </c>
      <c r="I60" t="s" s="8">
        <v>152</v>
      </c>
    </row>
    <row r="61" ht="16.0" customHeight="true">
      <c r="A61" t="n" s="7">
        <v>5.3195826E7</v>
      </c>
      <c r="B61" t="s" s="8">
        <v>88</v>
      </c>
      <c r="C61" t="n" s="8">
        <f>IF(false,"01-003884", "01-003884")</f>
      </c>
      <c r="D61" t="s" s="8">
        <v>90</v>
      </c>
      <c r="E61" t="n" s="8">
        <v>1.0</v>
      </c>
      <c r="F61" t="n" s="8">
        <v>819.0</v>
      </c>
      <c r="G61" t="s" s="8">
        <v>53</v>
      </c>
      <c r="H61" t="s" s="8">
        <v>54</v>
      </c>
      <c r="I61" t="s" s="8">
        <v>153</v>
      </c>
    </row>
    <row r="62" ht="16.0" customHeight="true">
      <c r="A62" t="n" s="7">
        <v>5.3517001E7</v>
      </c>
      <c r="B62" t="s" s="8">
        <v>56</v>
      </c>
      <c r="C62" t="n" s="8">
        <f>IF(false,"005-1521", "005-1521")</f>
      </c>
      <c r="D62" t="s" s="8">
        <v>127</v>
      </c>
      <c r="E62" t="n" s="8">
        <v>1.0</v>
      </c>
      <c r="F62" t="n" s="8">
        <v>540.0</v>
      </c>
      <c r="G62" t="s" s="8">
        <v>53</v>
      </c>
      <c r="H62" t="s" s="8">
        <v>54</v>
      </c>
      <c r="I62" t="s" s="8">
        <v>154</v>
      </c>
    </row>
    <row r="63" ht="16.0" customHeight="true">
      <c r="A63" t="n" s="7">
        <v>5.3252183E7</v>
      </c>
      <c r="B63" t="s" s="8">
        <v>80</v>
      </c>
      <c r="C63" t="n" s="8">
        <f>IF(false,"01-003884", "01-003884")</f>
      </c>
      <c r="D63" t="s" s="8">
        <v>90</v>
      </c>
      <c r="E63" t="n" s="8">
        <v>3.0</v>
      </c>
      <c r="F63" t="n" s="8">
        <v>2457.0</v>
      </c>
      <c r="G63" t="s" s="8">
        <v>53</v>
      </c>
      <c r="H63" t="s" s="8">
        <v>54</v>
      </c>
      <c r="I63" t="s" s="8">
        <v>155</v>
      </c>
    </row>
    <row r="64" ht="16.0" customHeight="true">
      <c r="A64" t="n" s="7">
        <v>5.3588324E7</v>
      </c>
      <c r="B64" t="s" s="8">
        <v>56</v>
      </c>
      <c r="C64" t="n" s="8">
        <f>IF(false,"1003295", "1003295")</f>
      </c>
      <c r="D64" t="s" s="8">
        <v>106</v>
      </c>
      <c r="E64" t="n" s="8">
        <v>1.0</v>
      </c>
      <c r="F64" t="n" s="8">
        <v>390.0</v>
      </c>
      <c r="G64" t="s" s="8">
        <v>53</v>
      </c>
      <c r="H64" t="s" s="8">
        <v>54</v>
      </c>
      <c r="I64" t="s" s="8">
        <v>156</v>
      </c>
    </row>
    <row r="65" ht="16.0" customHeight="true">
      <c r="A65" t="n" s="7">
        <v>5.2972317E7</v>
      </c>
      <c r="B65" t="s" s="8">
        <v>142</v>
      </c>
      <c r="C65" t="n" s="8">
        <f>IF(false,"120923007", "120923007")</f>
      </c>
      <c r="D65" t="s" s="8">
        <v>157</v>
      </c>
      <c r="E65" t="n" s="8">
        <v>1.0</v>
      </c>
      <c r="F65" t="n" s="8">
        <v>512.0</v>
      </c>
      <c r="G65" t="s" s="8">
        <v>53</v>
      </c>
      <c r="H65" t="s" s="8">
        <v>54</v>
      </c>
      <c r="I65" t="s" s="8">
        <v>158</v>
      </c>
    </row>
    <row r="66" ht="16.0" customHeight="true">
      <c r="A66" t="n" s="7">
        <v>5.3365822E7</v>
      </c>
      <c r="B66" t="s" s="8">
        <v>51</v>
      </c>
      <c r="C66" t="n" s="8">
        <f>IF(false,"120922558", "120922558")</f>
      </c>
      <c r="D66" t="s" s="8">
        <v>159</v>
      </c>
      <c r="E66" t="n" s="8">
        <v>1.0</v>
      </c>
      <c r="F66" t="n" s="8">
        <v>1465.0</v>
      </c>
      <c r="G66" t="s" s="8">
        <v>53</v>
      </c>
      <c r="H66" t="s" s="8">
        <v>54</v>
      </c>
      <c r="I66" t="s" s="8">
        <v>160</v>
      </c>
    </row>
    <row r="67" ht="16.0" customHeight="true">
      <c r="A67" t="n" s="7">
        <v>5.2922722E7</v>
      </c>
      <c r="B67" t="s" s="8">
        <v>142</v>
      </c>
      <c r="C67" t="n" s="8">
        <f>IF(false,"120921743", "120921743")</f>
      </c>
      <c r="D67" t="s" s="8">
        <v>139</v>
      </c>
      <c r="E67" t="n" s="8">
        <v>1.0</v>
      </c>
      <c r="F67" t="n" s="8">
        <v>989.0</v>
      </c>
      <c r="G67" t="s" s="8">
        <v>53</v>
      </c>
      <c r="H67" t="s" s="8">
        <v>54</v>
      </c>
      <c r="I67" t="s" s="8">
        <v>161</v>
      </c>
    </row>
    <row r="68" ht="16.0" customHeight="true">
      <c r="A68" t="n" s="7">
        <v>5.3214094E7</v>
      </c>
      <c r="B68" t="s" s="8">
        <v>88</v>
      </c>
      <c r="C68" t="n" s="8">
        <f>IF(false,"120923174", "120923174")</f>
      </c>
      <c r="D68" t="s" s="8">
        <v>162</v>
      </c>
      <c r="E68" t="n" s="8">
        <v>1.0</v>
      </c>
      <c r="F68" t="n" s="8">
        <v>1639.0</v>
      </c>
      <c r="G68" t="s" s="8">
        <v>53</v>
      </c>
      <c r="H68" t="s" s="8">
        <v>54</v>
      </c>
      <c r="I68" t="s" s="8">
        <v>163</v>
      </c>
    </row>
    <row r="69" ht="16.0" customHeight="true">
      <c r="A69" t="n" s="7">
        <v>5.2661397E7</v>
      </c>
      <c r="B69" t="s" s="8">
        <v>164</v>
      </c>
      <c r="C69" t="n" s="8">
        <f>IF(false,"005-1380", "005-1380")</f>
      </c>
      <c r="D69" t="s" s="8">
        <v>165</v>
      </c>
      <c r="E69" t="n" s="8">
        <v>1.0</v>
      </c>
      <c r="F69" t="n" s="8">
        <v>578.0</v>
      </c>
      <c r="G69" t="s" s="8">
        <v>53</v>
      </c>
      <c r="H69" t="s" s="8">
        <v>54</v>
      </c>
      <c r="I69" t="s" s="8">
        <v>166</v>
      </c>
    </row>
    <row r="70" ht="16.0" customHeight="true">
      <c r="A70" t="n" s="7">
        <v>5.2661397E7</v>
      </c>
      <c r="B70" t="s" s="8">
        <v>164</v>
      </c>
      <c r="C70" t="n" s="8">
        <f>IF(false,"120921816", "120921816")</f>
      </c>
      <c r="D70" t="s" s="8">
        <v>167</v>
      </c>
      <c r="E70" t="n" s="8">
        <v>1.0</v>
      </c>
      <c r="F70" t="n" s="8">
        <v>443.0</v>
      </c>
      <c r="G70" t="s" s="8">
        <v>53</v>
      </c>
      <c r="H70" t="s" s="8">
        <v>54</v>
      </c>
      <c r="I70" t="s" s="8">
        <v>166</v>
      </c>
    </row>
    <row r="71" ht="16.0" customHeight="true">
      <c r="A71" t="n" s="7">
        <v>5.3180261E7</v>
      </c>
      <c r="B71" t="s" s="8">
        <v>88</v>
      </c>
      <c r="C71" t="n" s="8">
        <f>IF(false,"120921942", "120921942")</f>
      </c>
      <c r="D71" t="s" s="8">
        <v>74</v>
      </c>
      <c r="E71" t="n" s="8">
        <v>1.0</v>
      </c>
      <c r="F71" t="n" s="8">
        <v>1686.0</v>
      </c>
      <c r="G71" t="s" s="8">
        <v>53</v>
      </c>
      <c r="H71" t="s" s="8">
        <v>54</v>
      </c>
      <c r="I71" t="s" s="8">
        <v>168</v>
      </c>
    </row>
    <row r="72" ht="16.0" customHeight="true">
      <c r="A72" t="n" s="7">
        <v>5.3209658E7</v>
      </c>
      <c r="B72" t="s" s="8">
        <v>88</v>
      </c>
      <c r="C72" t="n" s="8">
        <f>IF(false,"120922389", "120922389")</f>
      </c>
      <c r="D72" t="s" s="8">
        <v>118</v>
      </c>
      <c r="E72" t="n" s="8">
        <v>1.0</v>
      </c>
      <c r="F72" t="n" s="8">
        <v>295.0</v>
      </c>
      <c r="G72" t="s" s="8">
        <v>53</v>
      </c>
      <c r="H72" t="s" s="8">
        <v>54</v>
      </c>
      <c r="I72" t="s" s="8">
        <v>169</v>
      </c>
    </row>
    <row r="73" ht="16.0" customHeight="true">
      <c r="A73" t="n" s="7">
        <v>5.2618227E7</v>
      </c>
      <c r="B73" t="s" s="8">
        <v>164</v>
      </c>
      <c r="C73" t="n" s="8">
        <f>IF(false,"120922090", "120922090")</f>
      </c>
      <c r="D73" t="s" s="8">
        <v>170</v>
      </c>
      <c r="E73" t="n" s="8">
        <v>1.0</v>
      </c>
      <c r="F73" t="n" s="8">
        <v>899.0</v>
      </c>
      <c r="G73" t="s" s="8">
        <v>53</v>
      </c>
      <c r="H73" t="s" s="8">
        <v>54</v>
      </c>
      <c r="I73" t="s" s="8">
        <v>171</v>
      </c>
    </row>
    <row r="74" ht="16.0" customHeight="true">
      <c r="A74" t="n" s="7">
        <v>5.2445958E7</v>
      </c>
      <c r="B74" t="s" s="8">
        <v>172</v>
      </c>
      <c r="C74" t="n" s="8">
        <f>IF(false,"005-1254", "005-1254")</f>
      </c>
      <c r="D74" t="s" s="8">
        <v>52</v>
      </c>
      <c r="E74" t="n" s="8">
        <v>1.0</v>
      </c>
      <c r="F74" t="n" s="8">
        <v>555.0</v>
      </c>
      <c r="G74" t="s" s="8">
        <v>53</v>
      </c>
      <c r="H74" t="s" s="8">
        <v>54</v>
      </c>
      <c r="I74" t="s" s="8">
        <v>173</v>
      </c>
    </row>
    <row r="75" ht="16.0" customHeight="true">
      <c r="A75" t="n" s="7">
        <v>5.3207725E7</v>
      </c>
      <c r="B75" t="s" s="8">
        <v>88</v>
      </c>
      <c r="C75" t="n" s="8">
        <f>IF(false,"01-003884", "01-003884")</f>
      </c>
      <c r="D75" t="s" s="8">
        <v>90</v>
      </c>
      <c r="E75" t="n" s="8">
        <v>1.0</v>
      </c>
      <c r="F75" t="n" s="8">
        <v>819.0</v>
      </c>
      <c r="G75" t="s" s="8">
        <v>53</v>
      </c>
      <c r="H75" t="s" s="8">
        <v>54</v>
      </c>
      <c r="I75" t="s" s="8">
        <v>174</v>
      </c>
    </row>
    <row r="76" ht="16.0" customHeight="true">
      <c r="A76" t="n" s="7">
        <v>5.3233304E7</v>
      </c>
      <c r="B76" t="s" s="8">
        <v>88</v>
      </c>
      <c r="C76" t="n" s="8">
        <f>IF(false,"01-003884", "01-003884")</f>
      </c>
      <c r="D76" t="s" s="8">
        <v>90</v>
      </c>
      <c r="E76" t="n" s="8">
        <v>1.0</v>
      </c>
      <c r="F76" t="n" s="8">
        <v>819.0</v>
      </c>
      <c r="G76" t="s" s="8">
        <v>53</v>
      </c>
      <c r="H76" t="s" s="8">
        <v>54</v>
      </c>
      <c r="I76" t="s" s="8">
        <v>175</v>
      </c>
    </row>
    <row r="77" ht="16.0" customHeight="true">
      <c r="A77" t="n" s="7">
        <v>5.2483507E7</v>
      </c>
      <c r="B77" t="s" s="8">
        <v>172</v>
      </c>
      <c r="C77" t="n" s="8">
        <f>IF(false,"005-1593", "005-1593")</f>
      </c>
      <c r="D77" t="s" s="8">
        <v>176</v>
      </c>
      <c r="E77" t="n" s="8">
        <v>4.0</v>
      </c>
      <c r="F77" t="n" s="8">
        <v>608.0</v>
      </c>
      <c r="G77" t="s" s="8">
        <v>53</v>
      </c>
      <c r="H77" t="s" s="8">
        <v>54</v>
      </c>
      <c r="I77" t="s" s="8">
        <v>177</v>
      </c>
    </row>
    <row r="78" ht="16.0" customHeight="true">
      <c r="A78" t="n" s="7">
        <v>5.3377508E7</v>
      </c>
      <c r="B78" t="s" s="8">
        <v>51</v>
      </c>
      <c r="C78" t="n" s="8">
        <f>IF(false,"120921202", "120921202")</f>
      </c>
      <c r="D78" t="s" s="8">
        <v>76</v>
      </c>
      <c r="E78" t="n" s="8">
        <v>2.0</v>
      </c>
      <c r="F78" t="n" s="8">
        <v>3598.0</v>
      </c>
      <c r="G78" t="s" s="8">
        <v>53</v>
      </c>
      <c r="H78" t="s" s="8">
        <v>54</v>
      </c>
      <c r="I78" t="s" s="8">
        <v>178</v>
      </c>
    </row>
    <row r="79" ht="16.0" customHeight="true">
      <c r="A79" t="n" s="7">
        <v>5.3371308E7</v>
      </c>
      <c r="B79" t="s" s="8">
        <v>51</v>
      </c>
      <c r="C79" t="n" s="8">
        <f>IF(false,"2152400409", "2152400409")</f>
      </c>
      <c r="D79" t="s" s="8">
        <v>179</v>
      </c>
      <c r="E79" t="n" s="8">
        <v>1.0</v>
      </c>
      <c r="F79" t="n" s="8">
        <v>315.0</v>
      </c>
      <c r="G79" t="s" s="8">
        <v>53</v>
      </c>
      <c r="H79" t="s" s="8">
        <v>54</v>
      </c>
      <c r="I79" t="s" s="8">
        <v>180</v>
      </c>
    </row>
    <row r="80" ht="16.0" customHeight="true">
      <c r="A80" t="n" s="7">
        <v>5.2975886E7</v>
      </c>
      <c r="B80" t="s" s="8">
        <v>142</v>
      </c>
      <c r="C80" t="n" s="8">
        <f>IF(false,"120922035", "120922035")</f>
      </c>
      <c r="D80" t="s" s="8">
        <v>181</v>
      </c>
      <c r="E80" t="n" s="8">
        <v>1.0</v>
      </c>
      <c r="F80" t="n" s="8">
        <v>773.0</v>
      </c>
      <c r="G80" t="s" s="8">
        <v>53</v>
      </c>
      <c r="H80" t="s" s="8">
        <v>54</v>
      </c>
      <c r="I80" t="s" s="8">
        <v>182</v>
      </c>
    </row>
    <row r="81" ht="16.0" customHeight="true">
      <c r="A81" t="n" s="7">
        <v>5.329146E7</v>
      </c>
      <c r="B81" t="s" s="8">
        <v>80</v>
      </c>
      <c r="C81" t="n" s="8">
        <f>IF(false,"120923178", "120923178")</f>
      </c>
      <c r="D81" t="s" s="8">
        <v>95</v>
      </c>
      <c r="E81" t="n" s="8">
        <v>1.0</v>
      </c>
      <c r="F81" t="n" s="8">
        <v>2599.0</v>
      </c>
      <c r="G81" t="s" s="8">
        <v>53</v>
      </c>
      <c r="H81" t="s" s="8">
        <v>54</v>
      </c>
      <c r="I81" t="s" s="8">
        <v>183</v>
      </c>
    </row>
    <row r="82" ht="16.0" customHeight="true">
      <c r="A82" t="n" s="7">
        <v>5.322855E7</v>
      </c>
      <c r="B82" t="s" s="8">
        <v>88</v>
      </c>
      <c r="C82" t="n" s="8">
        <f>IF(false,"120922393", "120922393")</f>
      </c>
      <c r="D82" t="s" s="8">
        <v>184</v>
      </c>
      <c r="E82" t="n" s="8">
        <v>1.0</v>
      </c>
      <c r="F82" t="n" s="8">
        <v>358.0</v>
      </c>
      <c r="G82" t="s" s="8">
        <v>53</v>
      </c>
      <c r="H82" t="s" s="8">
        <v>54</v>
      </c>
      <c r="I82" t="s" s="8">
        <v>185</v>
      </c>
    </row>
    <row r="83" ht="16.0" customHeight="true">
      <c r="A83" t="n" s="7">
        <v>5.3253086E7</v>
      </c>
      <c r="B83" t="s" s="8">
        <v>80</v>
      </c>
      <c r="C83" t="n" s="8">
        <f>IF(false,"120921995", "120921995")</f>
      </c>
      <c r="D83" t="s" s="8">
        <v>186</v>
      </c>
      <c r="E83" t="n" s="8">
        <v>1.0</v>
      </c>
      <c r="F83" t="n" s="8">
        <v>1158.0</v>
      </c>
      <c r="G83" t="s" s="8">
        <v>53</v>
      </c>
      <c r="H83" t="s" s="8">
        <v>54</v>
      </c>
      <c r="I83" t="s" s="8">
        <v>187</v>
      </c>
    </row>
    <row r="84" ht="16.0" customHeight="true">
      <c r="A84" t="n" s="7">
        <v>5.3233136E7</v>
      </c>
      <c r="B84" t="s" s="8">
        <v>88</v>
      </c>
      <c r="C84" t="n" s="8">
        <f>IF(false,"120921945", "120921945")</f>
      </c>
      <c r="D84" t="s" s="8">
        <v>57</v>
      </c>
      <c r="E84" t="n" s="8">
        <v>1.0</v>
      </c>
      <c r="F84" t="n" s="8">
        <v>328.0</v>
      </c>
      <c r="G84" t="s" s="8">
        <v>53</v>
      </c>
      <c r="H84" t="s" s="8">
        <v>54</v>
      </c>
      <c r="I84" t="s" s="8">
        <v>188</v>
      </c>
    </row>
    <row r="85" ht="16.0" customHeight="true">
      <c r="A85" t="n" s="7">
        <v>5.3581226E7</v>
      </c>
      <c r="B85" t="s" s="8">
        <v>56</v>
      </c>
      <c r="C85" t="n" s="8">
        <f>IF(false,"120921945", "120921945")</f>
      </c>
      <c r="D85" t="s" s="8">
        <v>57</v>
      </c>
      <c r="E85" t="n" s="8">
        <v>1.0</v>
      </c>
      <c r="F85" t="n" s="8">
        <v>621.0</v>
      </c>
      <c r="G85" t="s" s="8">
        <v>53</v>
      </c>
      <c r="H85" t="s" s="8">
        <v>50</v>
      </c>
      <c r="I85" t="s" s="8">
        <v>189</v>
      </c>
    </row>
    <row r="86" ht="16.0" customHeight="true">
      <c r="A86" t="n" s="7">
        <v>5.3437991E7</v>
      </c>
      <c r="B86" t="s" s="8">
        <v>51</v>
      </c>
      <c r="C86" t="n" s="8">
        <f>IF(false,"120921904", "120921904")</f>
      </c>
      <c r="D86" t="s" s="8">
        <v>190</v>
      </c>
      <c r="E86" t="n" s="8">
        <v>2.0</v>
      </c>
      <c r="F86" t="n" s="8">
        <v>1586.0</v>
      </c>
      <c r="G86" t="s" s="8">
        <v>53</v>
      </c>
      <c r="H86" t="s" s="8">
        <v>50</v>
      </c>
      <c r="I86" t="s" s="8">
        <v>191</v>
      </c>
    </row>
    <row r="87" ht="16.0" customHeight="true">
      <c r="A87" t="n" s="7">
        <v>5.3382429E7</v>
      </c>
      <c r="B87" t="s" s="8">
        <v>51</v>
      </c>
      <c r="C87" t="n" s="8">
        <f>IF(false,"120921744", "120921744")</f>
      </c>
      <c r="D87" t="s" s="8">
        <v>136</v>
      </c>
      <c r="E87" t="n" s="8">
        <v>1.0</v>
      </c>
      <c r="F87" t="n" s="8">
        <v>989.0</v>
      </c>
      <c r="G87" t="s" s="8">
        <v>53</v>
      </c>
      <c r="H87" t="s" s="8">
        <v>50</v>
      </c>
      <c r="I87" t="s" s="8">
        <v>192</v>
      </c>
    </row>
    <row r="88" ht="16.0" customHeight="true">
      <c r="A88" t="n" s="7">
        <v>5.3382429E7</v>
      </c>
      <c r="B88" t="s" s="8">
        <v>51</v>
      </c>
      <c r="C88" t="n" s="8">
        <f>IF(false,"120921743", "120921743")</f>
      </c>
      <c r="D88" t="s" s="8">
        <v>139</v>
      </c>
      <c r="E88" t="n" s="8">
        <v>1.0</v>
      </c>
      <c r="F88" t="n" s="8">
        <v>989.0</v>
      </c>
      <c r="G88" t="s" s="8">
        <v>53</v>
      </c>
      <c r="H88" t="s" s="8">
        <v>50</v>
      </c>
      <c r="I88" t="s" s="8">
        <v>192</v>
      </c>
    </row>
    <row r="89" ht="16.0" customHeight="true">
      <c r="A89" t="n" s="7">
        <v>5.3372279E7</v>
      </c>
      <c r="B89" t="s" s="8">
        <v>51</v>
      </c>
      <c r="C89" t="n" s="8">
        <f>IF(false,"120921899", "120921899")</f>
      </c>
      <c r="D89" t="s" s="8">
        <v>112</v>
      </c>
      <c r="E89" t="n" s="8">
        <v>2.0</v>
      </c>
      <c r="F89" t="n" s="8">
        <v>1902.0</v>
      </c>
      <c r="G89" t="s" s="8">
        <v>53</v>
      </c>
      <c r="H89" t="s" s="8">
        <v>50</v>
      </c>
      <c r="I89" t="s" s="8">
        <v>193</v>
      </c>
    </row>
    <row r="90" ht="16.0" customHeight="true">
      <c r="A90" t="n" s="7">
        <v>5.3548475E7</v>
      </c>
      <c r="B90" t="s" s="8">
        <v>56</v>
      </c>
      <c r="C90" t="n" s="8">
        <f>IF(false,"005-1080", "005-1080")</f>
      </c>
      <c r="D90" t="s" s="8">
        <v>194</v>
      </c>
      <c r="E90" t="n" s="8">
        <v>1.0</v>
      </c>
      <c r="F90" t="n" s="8">
        <v>733.0</v>
      </c>
      <c r="G90" t="s" s="8">
        <v>53</v>
      </c>
      <c r="H90" t="s" s="8">
        <v>50</v>
      </c>
      <c r="I90" t="s" s="8">
        <v>195</v>
      </c>
    </row>
    <row r="91" ht="16.0" customHeight="true">
      <c r="A91" t="n" s="7">
        <v>5.3562833E7</v>
      </c>
      <c r="B91" t="s" s="8">
        <v>56</v>
      </c>
      <c r="C91" t="n" s="8">
        <f>IF(false,"120922387", "120922387")</f>
      </c>
      <c r="D91" t="s" s="8">
        <v>116</v>
      </c>
      <c r="E91" t="n" s="8">
        <v>1.0</v>
      </c>
      <c r="F91" t="n" s="8">
        <v>262.0</v>
      </c>
      <c r="G91" t="s" s="8">
        <v>53</v>
      </c>
      <c r="H91" t="s" s="8">
        <v>50</v>
      </c>
      <c r="I91" t="s" s="8">
        <v>196</v>
      </c>
    </row>
    <row r="92" ht="16.0" customHeight="true">
      <c r="A92" t="n" s="7">
        <v>5.3332103E7</v>
      </c>
      <c r="B92" t="s" s="8">
        <v>80</v>
      </c>
      <c r="C92" t="n" s="8">
        <f>IF(false,"120922392", "120922392")</f>
      </c>
      <c r="D92" t="s" s="8">
        <v>197</v>
      </c>
      <c r="E92" t="n" s="8">
        <v>1.0</v>
      </c>
      <c r="F92" t="n" s="8">
        <v>98.0</v>
      </c>
      <c r="G92" t="s" s="8">
        <v>53</v>
      </c>
      <c r="H92" t="s" s="8">
        <v>50</v>
      </c>
      <c r="I92" t="s" s="8">
        <v>198</v>
      </c>
    </row>
    <row r="93" ht="16.0" customHeight="true">
      <c r="A93" t="n" s="7">
        <v>5.3288613E7</v>
      </c>
      <c r="B93" t="s" s="8">
        <v>80</v>
      </c>
      <c r="C93" t="n" s="8">
        <f>IF(false,"120921202", "120921202")</f>
      </c>
      <c r="D93" t="s" s="8">
        <v>76</v>
      </c>
      <c r="E93" t="n" s="8">
        <v>1.0</v>
      </c>
      <c r="F93" t="n" s="8">
        <v>1799.0</v>
      </c>
      <c r="G93" t="s" s="8">
        <v>53</v>
      </c>
      <c r="H93" t="s" s="8">
        <v>50</v>
      </c>
      <c r="I93" t="s" s="8">
        <v>199</v>
      </c>
    </row>
    <row r="94" ht="16.0" customHeight="true">
      <c r="A94" t="n" s="7">
        <v>5.349741E7</v>
      </c>
      <c r="B94" t="s" s="8">
        <v>56</v>
      </c>
      <c r="C94" t="n" s="8">
        <f>IF(false,"120921627", "120921627")</f>
      </c>
      <c r="D94" t="s" s="8">
        <v>200</v>
      </c>
      <c r="E94" t="n" s="8">
        <v>1.0</v>
      </c>
      <c r="F94" t="n" s="8">
        <v>694.0</v>
      </c>
      <c r="G94" t="s" s="8">
        <v>53</v>
      </c>
      <c r="H94" t="s" s="8">
        <v>50</v>
      </c>
      <c r="I94" t="s" s="8">
        <v>201</v>
      </c>
    </row>
    <row r="95" ht="16.0" customHeight="true">
      <c r="A95" t="n" s="7">
        <v>5.3414713E7</v>
      </c>
      <c r="B95" t="s" s="8">
        <v>51</v>
      </c>
      <c r="C95" t="n" s="8">
        <f>IF(false,"120921901", "120921901")</f>
      </c>
      <c r="D95" t="s" s="8">
        <v>63</v>
      </c>
      <c r="E95" t="n" s="8">
        <v>2.0</v>
      </c>
      <c r="F95" t="n" s="8">
        <v>1358.0</v>
      </c>
      <c r="G95" t="s" s="8">
        <v>53</v>
      </c>
      <c r="H95" t="s" s="8">
        <v>50</v>
      </c>
      <c r="I95" t="s" s="8">
        <v>202</v>
      </c>
    </row>
    <row r="96" ht="16.0" customHeight="true">
      <c r="A96" t="n" s="7">
        <v>5.3594072E7</v>
      </c>
      <c r="B96" t="s" s="8">
        <v>56</v>
      </c>
      <c r="C96" t="n" s="8">
        <f>IF(false,"01-003925", "01-003925")</f>
      </c>
      <c r="D96" t="s" s="8">
        <v>203</v>
      </c>
      <c r="E96" t="n" s="8">
        <v>1.0</v>
      </c>
      <c r="F96" t="n" s="8">
        <v>306.0</v>
      </c>
      <c r="G96" t="s" s="8">
        <v>53</v>
      </c>
      <c r="H96" t="s" s="8">
        <v>50</v>
      </c>
      <c r="I96" t="s" s="8">
        <v>204</v>
      </c>
    </row>
    <row r="97" ht="16.0" customHeight="true">
      <c r="A97" t="n" s="7">
        <v>5.3526791E7</v>
      </c>
      <c r="B97" t="s" s="8">
        <v>56</v>
      </c>
      <c r="C97" t="n" s="8">
        <f>IF(false,"120921202", "120921202")</f>
      </c>
      <c r="D97" t="s" s="8">
        <v>76</v>
      </c>
      <c r="E97" t="n" s="8">
        <v>1.0</v>
      </c>
      <c r="F97" t="n" s="8">
        <v>1799.0</v>
      </c>
      <c r="G97" t="s" s="8">
        <v>53</v>
      </c>
      <c r="H97" t="s" s="8">
        <v>50</v>
      </c>
      <c r="I97" t="s" s="8">
        <v>205</v>
      </c>
    </row>
    <row r="98" ht="16.0" customHeight="true">
      <c r="A98" t="n" s="7">
        <v>5.3622739E7</v>
      </c>
      <c r="B98" t="s" s="8">
        <v>54</v>
      </c>
      <c r="C98" t="n" s="8">
        <f>IF(false,"005-1373", "005-1373")</f>
      </c>
      <c r="D98" t="s" s="8">
        <v>206</v>
      </c>
      <c r="E98" t="n" s="8">
        <v>1.0</v>
      </c>
      <c r="F98" t="n" s="8">
        <v>729.0</v>
      </c>
      <c r="G98" t="s" s="8">
        <v>53</v>
      </c>
      <c r="H98" t="s" s="8">
        <v>50</v>
      </c>
      <c r="I98" t="s" s="8">
        <v>207</v>
      </c>
    </row>
    <row r="99" ht="16.0" customHeight="true">
      <c r="A99" t="n" s="7">
        <v>5.3574686E7</v>
      </c>
      <c r="B99" t="s" s="8">
        <v>56</v>
      </c>
      <c r="C99" t="n" s="8">
        <f>IF(false,"120922387", "120922387")</f>
      </c>
      <c r="D99" t="s" s="8">
        <v>116</v>
      </c>
      <c r="E99" t="n" s="8">
        <v>1.0</v>
      </c>
      <c r="F99" t="n" s="8">
        <v>335.0</v>
      </c>
      <c r="G99" t="s" s="8">
        <v>53</v>
      </c>
      <c r="H99" t="s" s="8">
        <v>50</v>
      </c>
      <c r="I99" t="s" s="8">
        <v>208</v>
      </c>
    </row>
    <row r="100" ht="16.0" customHeight="true">
      <c r="A100" t="n" s="7">
        <v>5.3654266E7</v>
      </c>
      <c r="B100" t="s" s="8">
        <v>54</v>
      </c>
      <c r="C100" t="n" s="8">
        <f>IF(false,"003-318", "003-318")</f>
      </c>
      <c r="D100" t="s" s="8">
        <v>68</v>
      </c>
      <c r="E100" t="n" s="8">
        <v>1.0</v>
      </c>
      <c r="F100" t="n" s="8">
        <v>1219.0</v>
      </c>
      <c r="G100" t="s" s="8">
        <v>53</v>
      </c>
      <c r="H100" t="s" s="8">
        <v>50</v>
      </c>
      <c r="I100" t="s" s="8">
        <v>209</v>
      </c>
    </row>
    <row r="101" ht="16.0" customHeight="true">
      <c r="A101" t="n" s="7">
        <v>5.3604295E7</v>
      </c>
      <c r="B101" t="s" s="8">
        <v>54</v>
      </c>
      <c r="C101" t="n" s="8">
        <f>IF(false,"120922964", "120922964")</f>
      </c>
      <c r="D101" t="s" s="8">
        <v>210</v>
      </c>
      <c r="E101" t="n" s="8">
        <v>1.0</v>
      </c>
      <c r="F101" t="n" s="8">
        <v>322.0</v>
      </c>
      <c r="G101" t="s" s="8">
        <v>53</v>
      </c>
      <c r="H101" t="s" s="8">
        <v>50</v>
      </c>
      <c r="I101" t="s" s="8">
        <v>211</v>
      </c>
    </row>
    <row r="102" ht="16.0" customHeight="true">
      <c r="A102" t="n" s="7">
        <v>5.361798E7</v>
      </c>
      <c r="B102" t="s" s="8">
        <v>54</v>
      </c>
      <c r="C102" t="n" s="8">
        <f>IF(false,"120921943", "120921943")</f>
      </c>
      <c r="D102" t="s" s="8">
        <v>212</v>
      </c>
      <c r="E102" t="n" s="8">
        <v>1.0</v>
      </c>
      <c r="F102" t="n" s="8">
        <v>1064.0</v>
      </c>
      <c r="G102" t="s" s="8">
        <v>53</v>
      </c>
      <c r="H102" t="s" s="8">
        <v>50</v>
      </c>
      <c r="I102" t="s" s="8">
        <v>213</v>
      </c>
    </row>
    <row r="103" ht="16.0" customHeight="true">
      <c r="A103" t="n" s="7">
        <v>5.3501659E7</v>
      </c>
      <c r="B103" t="s" s="8">
        <v>56</v>
      </c>
      <c r="C103" t="n" s="8">
        <f>IF(false,"005-1114", "005-1114")</f>
      </c>
      <c r="D103" t="s" s="8">
        <v>214</v>
      </c>
      <c r="E103" t="n" s="8">
        <v>2.0</v>
      </c>
      <c r="F103" t="n" s="8">
        <v>1744.0</v>
      </c>
      <c r="G103" t="s" s="8">
        <v>53</v>
      </c>
      <c r="H103" t="s" s="8">
        <v>50</v>
      </c>
      <c r="I103" t="s" s="8">
        <v>215</v>
      </c>
    </row>
    <row r="104" ht="16.0" customHeight="true">
      <c r="A104" t="n" s="7">
        <v>5.3495673E7</v>
      </c>
      <c r="B104" t="s" s="8">
        <v>56</v>
      </c>
      <c r="C104" t="n" s="8">
        <f>IF(false,"005-1181", "005-1181")</f>
      </c>
      <c r="D104" t="s" s="8">
        <v>216</v>
      </c>
      <c r="E104" t="n" s="8">
        <v>1.0</v>
      </c>
      <c r="F104" t="n" s="8">
        <v>799.0</v>
      </c>
      <c r="G104" t="s" s="8">
        <v>53</v>
      </c>
      <c r="H104" t="s" s="8">
        <v>50</v>
      </c>
      <c r="I104" t="s" s="8">
        <v>217</v>
      </c>
    </row>
    <row r="105" ht="16.0" customHeight="true">
      <c r="A105" t="n" s="7">
        <v>5.3590175E7</v>
      </c>
      <c r="B105" t="s" s="8">
        <v>56</v>
      </c>
      <c r="C105" t="n" s="8">
        <f>IF(false,"01-003884", "01-003884")</f>
      </c>
      <c r="D105" t="s" s="8">
        <v>90</v>
      </c>
      <c r="E105" t="n" s="8">
        <v>1.0</v>
      </c>
      <c r="F105" t="n" s="8">
        <v>694.0</v>
      </c>
      <c r="G105" t="s" s="8">
        <v>53</v>
      </c>
      <c r="H105" t="s" s="8">
        <v>50</v>
      </c>
      <c r="I105" t="s" s="8">
        <v>218</v>
      </c>
    </row>
    <row r="106" ht="16.0" customHeight="true">
      <c r="A106" t="n" s="7">
        <v>5.3457469E7</v>
      </c>
      <c r="B106" t="s" s="8">
        <v>51</v>
      </c>
      <c r="C106" t="n" s="8">
        <f>IF(false,"000-631", "000-631")</f>
      </c>
      <c r="D106" t="s" s="8">
        <v>110</v>
      </c>
      <c r="E106" t="n" s="8">
        <v>1.0</v>
      </c>
      <c r="F106" t="n" s="8">
        <v>364.0</v>
      </c>
      <c r="G106" t="s" s="8">
        <v>53</v>
      </c>
      <c r="H106" t="s" s="8">
        <v>50</v>
      </c>
      <c r="I106" t="s" s="8">
        <v>219</v>
      </c>
    </row>
    <row r="107" ht="16.0" customHeight="true"/>
    <row r="108" ht="16.0" customHeight="true">
      <c r="A108" t="s" s="1">
        <v>37</v>
      </c>
      <c r="B108" s="1"/>
      <c r="C108" s="1"/>
      <c r="D108" s="1"/>
      <c r="E108" s="1"/>
      <c r="F108" t="n" s="8">
        <v>123963.0</v>
      </c>
      <c r="G108" s="2"/>
    </row>
    <row r="109" ht="16.0" customHeight="true"/>
    <row r="110" ht="16.0" customHeight="true">
      <c r="A110" t="s" s="1">
        <v>36</v>
      </c>
    </row>
    <row r="111" ht="34.0" customHeight="true">
      <c r="A111" t="s" s="9">
        <v>38</v>
      </c>
      <c r="B111" t="s" s="9">
        <v>0</v>
      </c>
      <c r="C111" t="s" s="9">
        <v>43</v>
      </c>
      <c r="D111" t="s" s="9">
        <v>1</v>
      </c>
      <c r="E111" t="s" s="9">
        <v>2</v>
      </c>
      <c r="F111" t="s" s="9">
        <v>39</v>
      </c>
      <c r="G111" t="s" s="9">
        <v>5</v>
      </c>
      <c r="H111" t="s" s="9">
        <v>3</v>
      </c>
      <c r="I111" t="s" s="9">
        <v>4</v>
      </c>
    </row>
    <row r="112" ht="16.0" customHeight="true">
      <c r="A112" t="n" s="8">
        <v>5.174327E7</v>
      </c>
      <c r="B112" t="s" s="8">
        <v>138</v>
      </c>
      <c r="C112" t="n" s="8">
        <f>IF(false,"120921202", "120921202")</f>
      </c>
      <c r="D112" t="s" s="8">
        <v>76</v>
      </c>
      <c r="E112" t="n" s="8">
        <v>2.0</v>
      </c>
      <c r="F112" t="n" s="8">
        <v>-2878.0</v>
      </c>
      <c r="G112" t="s" s="8">
        <v>220</v>
      </c>
      <c r="H112" t="s" s="8">
        <v>54</v>
      </c>
      <c r="I112" t="s" s="8">
        <v>221</v>
      </c>
    </row>
    <row r="113" ht="16.0" customHeight="true">
      <c r="A113" t="n" s="8">
        <v>5.174327E7</v>
      </c>
      <c r="B113" t="s" s="8">
        <v>138</v>
      </c>
      <c r="C113" t="n" s="8">
        <f>IF(false,"120921202", "120921202")</f>
      </c>
      <c r="D113" t="s" s="8">
        <v>76</v>
      </c>
      <c r="E113" t="n" s="8">
        <v>2.0</v>
      </c>
      <c r="F113" t="n" s="8">
        <v>-292.0</v>
      </c>
      <c r="G113" t="s" s="8">
        <v>222</v>
      </c>
      <c r="H113" t="s" s="8">
        <v>54</v>
      </c>
      <c r="I113" t="s" s="8">
        <v>223</v>
      </c>
    </row>
    <row r="114" ht="16.0" customHeight="true">
      <c r="A114" t="n" s="8">
        <v>5.174327E7</v>
      </c>
      <c r="B114" t="s" s="8">
        <v>138</v>
      </c>
      <c r="C114" t="n" s="8">
        <f>IF(false,"120921202", "120921202")</f>
      </c>
      <c r="D114" t="s" s="8">
        <v>76</v>
      </c>
      <c r="E114" t="n" s="8">
        <v>2.0</v>
      </c>
      <c r="F114" t="n" s="8">
        <v>-292.0</v>
      </c>
      <c r="G114" t="s" s="8">
        <v>222</v>
      </c>
      <c r="H114" t="s" s="8">
        <v>54</v>
      </c>
      <c r="I114" t="s" s="8">
        <v>223</v>
      </c>
    </row>
    <row r="115" ht="16.0" customHeight="true">
      <c r="A115" t="n" s="8">
        <v>5.2394536E7</v>
      </c>
      <c r="B115" t="s" s="8">
        <v>129</v>
      </c>
      <c r="C115" t="n" s="8">
        <f>IF(false,"005-1255", "005-1255")</f>
      </c>
      <c r="D115" t="s" s="8">
        <v>224</v>
      </c>
      <c r="E115" t="n" s="8">
        <v>1.0</v>
      </c>
      <c r="F115" t="n" s="8">
        <v>-351.0</v>
      </c>
      <c r="G115" t="s" s="8">
        <v>220</v>
      </c>
      <c r="H115" t="s" s="8">
        <v>54</v>
      </c>
      <c r="I115" t="s" s="8">
        <v>225</v>
      </c>
    </row>
    <row r="116" ht="16.0" customHeight="true">
      <c r="A116" t="n" s="8">
        <v>5.2394536E7</v>
      </c>
      <c r="B116" t="s" s="8">
        <v>129</v>
      </c>
      <c r="C116" t="n" s="8">
        <f>IF(false,"005-1254", "005-1254")</f>
      </c>
      <c r="D116" t="s" s="8">
        <v>52</v>
      </c>
      <c r="E116" t="n" s="8">
        <v>1.0</v>
      </c>
      <c r="F116" t="n" s="8">
        <v>-283.0</v>
      </c>
      <c r="G116" t="s" s="8">
        <v>220</v>
      </c>
      <c r="H116" t="s" s="8">
        <v>54</v>
      </c>
      <c r="I116" t="s" s="8">
        <v>225</v>
      </c>
    </row>
    <row r="117" ht="16.0" customHeight="true">
      <c r="A117" t="n" s="8">
        <v>5.3530883E7</v>
      </c>
      <c r="B117" t="s" s="8">
        <v>56</v>
      </c>
      <c r="C117" t="n" s="8">
        <f>IF(false,"120921202", "120921202")</f>
      </c>
      <c r="D117" t="s" s="8">
        <v>76</v>
      </c>
      <c r="E117" t="n" s="8">
        <v>3.0</v>
      </c>
      <c r="F117" t="n" s="8">
        <v>-3720.0</v>
      </c>
      <c r="G117" t="s" s="8">
        <v>220</v>
      </c>
      <c r="H117" t="s" s="8">
        <v>54</v>
      </c>
      <c r="I117" t="s" s="8">
        <v>226</v>
      </c>
    </row>
    <row r="118" ht="16.0" customHeight="true">
      <c r="A118" t="n" s="8">
        <v>5.264014E7</v>
      </c>
      <c r="B118" t="s" s="8">
        <v>164</v>
      </c>
      <c r="C118" t="n" s="8">
        <f>IF(false,"005-1255", "005-1255")</f>
      </c>
      <c r="D118" t="s" s="8">
        <v>224</v>
      </c>
      <c r="E118" t="n" s="8">
        <v>1.0</v>
      </c>
      <c r="F118" t="n" s="8">
        <v>-471.0</v>
      </c>
      <c r="G118" t="s" s="8">
        <v>220</v>
      </c>
      <c r="H118" t="s" s="8">
        <v>54</v>
      </c>
      <c r="I118" t="s" s="8">
        <v>227</v>
      </c>
    </row>
    <row r="119" ht="16.0" customHeight="true">
      <c r="A119" t="n" s="8">
        <v>5.1628534E7</v>
      </c>
      <c r="B119" t="s" s="8">
        <v>138</v>
      </c>
      <c r="C119" t="n" s="8">
        <f>IF(false,"120906022", "120906022")</f>
      </c>
      <c r="D119" t="s" s="8">
        <v>228</v>
      </c>
      <c r="E119" t="n" s="8">
        <v>1.0</v>
      </c>
      <c r="F119" t="n" s="8">
        <v>-269.0</v>
      </c>
      <c r="G119" t="s" s="8">
        <v>220</v>
      </c>
      <c r="H119" t="s" s="8">
        <v>54</v>
      </c>
      <c r="I119" t="s" s="8">
        <v>229</v>
      </c>
    </row>
    <row r="120" ht="16.0" customHeight="true">
      <c r="A120" t="n" s="8">
        <v>5.1628534E7</v>
      </c>
      <c r="B120" t="s" s="8">
        <v>138</v>
      </c>
      <c r="C120" t="n" s="8">
        <f>IF(false,"120906022", "120906022")</f>
      </c>
      <c r="D120" t="s" s="8">
        <v>228</v>
      </c>
      <c r="E120" t="n" s="8">
        <v>1.0</v>
      </c>
      <c r="F120" t="n" s="8">
        <v>-710.0</v>
      </c>
      <c r="G120" t="s" s="8">
        <v>222</v>
      </c>
      <c r="H120" t="s" s="8">
        <v>54</v>
      </c>
      <c r="I120" t="s" s="8">
        <v>230</v>
      </c>
    </row>
    <row r="121" ht="16.0" customHeight="true">
      <c r="A121" t="n" s="8">
        <v>5.1501662E7</v>
      </c>
      <c r="B121" t="s" s="8">
        <v>231</v>
      </c>
      <c r="C121" t="n" s="8">
        <f>IF(false,"002-899", "002-899")</f>
      </c>
      <c r="D121" t="s" s="8">
        <v>232</v>
      </c>
      <c r="E121" t="n" s="8">
        <v>2.0</v>
      </c>
      <c r="F121" t="n" s="8">
        <v>-640.0</v>
      </c>
      <c r="G121" t="s" s="8">
        <v>220</v>
      </c>
      <c r="H121" t="s" s="8">
        <v>54</v>
      </c>
      <c r="I121" t="s" s="8">
        <v>233</v>
      </c>
    </row>
    <row r="122" ht="16.0" customHeight="true"/>
    <row r="123" ht="16.0" customHeight="true">
      <c r="A123" t="s" s="1">
        <v>37</v>
      </c>
      <c r="F123" t="n" s="8">
        <v>-9906.0</v>
      </c>
      <c r="G123" s="2"/>
      <c r="H123" s="0"/>
      <c r="I123" s="0"/>
    </row>
    <row r="124" ht="16.0" customHeight="true">
      <c r="A124" s="1"/>
      <c r="B124" s="1"/>
      <c r="C124" s="1"/>
      <c r="D124" s="1"/>
      <c r="E124" s="1"/>
      <c r="F124" s="1"/>
      <c r="G124" s="1"/>
      <c r="H124" s="1"/>
      <c r="I124" s="1"/>
    </row>
    <row r="125" ht="16.0" customHeight="true">
      <c r="A125" t="s" s="1">
        <v>40</v>
      </c>
    </row>
    <row r="126" ht="34.0" customHeight="true">
      <c r="A126" t="s" s="9">
        <v>47</v>
      </c>
      <c r="B126" t="s" s="9">
        <v>48</v>
      </c>
      <c r="C126" s="9"/>
      <c r="D126" s="9"/>
      <c r="E126" s="9"/>
      <c r="F126" t="s" s="9">
        <v>39</v>
      </c>
      <c r="G126" t="s" s="9">
        <v>5</v>
      </c>
      <c r="H126" t="s" s="9">
        <v>3</v>
      </c>
      <c r="I126" t="s" s="9">
        <v>4</v>
      </c>
    </row>
    <row r="127" ht="16.0" customHeight="true"/>
    <row r="128" ht="16.0" customHeight="true">
      <c r="A128" t="s" s="1">
        <v>37</v>
      </c>
      <c r="F128" t="n" s="8">
        <v>0.0</v>
      </c>
      <c r="G128" s="2"/>
      <c r="H128" s="0"/>
      <c r="I128" s="0"/>
    </row>
    <row r="129" ht="16.0" customHeight="true">
      <c r="A129" s="1"/>
      <c r="B129" s="1"/>
      <c r="C129" s="1"/>
      <c r="D129" s="1"/>
      <c r="E129" s="1"/>
      <c r="F129" s="1"/>
      <c r="G129" s="1"/>
      <c r="H129" s="1"/>
      <c r="I1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