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<sst xmlns="http://schemas.openxmlformats.org/spreadsheetml/2006/main" count="872" uniqueCount="186">
  <si>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</si>
  <si>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</si>
  <si>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</si>
  <si>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</si>
  <si>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</si>
  <si>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</si>
  <si>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</si>
  <si>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</si>
  <si>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</si>
  <si>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</si>
  <si>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</si>
  <si>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</si>
  <si>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</si>
  <si>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</si>
  <si>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</si>
  <si>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</si>
  <si>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</si>
  <si>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</si>
  <si>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</si>
  <si>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</si>
  <si>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</si>
  <si>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</si>
  <si>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</si>
  <si>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</si>
  <si>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</si>
  <si>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</si>
  <si>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</si>
  <si>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</si>
  <si>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</si>
  <si>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</si>
  <si>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</si>
  <si>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</si>
  <si>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</si>
  <si>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</si>
  <si>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</si>
  <si>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</si>
  <si>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</si>
  <si>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</si>
  <si>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</si>
  <si>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</si>
  <si>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</si>
  <si>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</si>
  <si>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</si>
  <si>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</si>
  <si>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</si>
  <si>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</si>
  <si>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</si>
  <si>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</si>
  <si>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</si>
  <si>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</si>
  <si>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25.08.2021</t>
  </si>
  <si>
    <t>23.08.2021</t>
  </si>
  <si>
    <t>Аминокислотный комплекс Optimum Nutrition Superior Amino 2222 (160 таблеток)</t>
  </si>
  <si>
    <t>Платёж покупателя</t>
  </si>
  <si>
    <t>24.08.2021</t>
  </si>
  <si>
    <t>61231d49c3080ffdd1f895a7</t>
  </si>
  <si>
    <t>20.08.2021</t>
  </si>
  <si>
    <t>Joonies подгузники Premium Soft M (6-11 кг), 58 шт.</t>
  </si>
  <si>
    <t>611feacf6a86435e5939d411</t>
  </si>
  <si>
    <t>Joonies трусики Comfort XL (12-17 кг), 38 шт., 2 уп.</t>
  </si>
  <si>
    <t>6122bdaa5a395126237e7fdd</t>
  </si>
  <si>
    <t>Satisfyer Стимулятор Penguin, черный/белый</t>
  </si>
  <si>
    <t>6123ea318927ca025ad9ec48</t>
  </si>
  <si>
    <t>10.08.2021</t>
  </si>
  <si>
    <t>Жидкость для стирки Lion Top Sweet Harmony аромат цветов и апельсина, 850г</t>
  </si>
  <si>
    <t>61247c982af6cd457c56faf7</t>
  </si>
  <si>
    <t>Гель для душа Biore Персиковый соблазн, 480 мл</t>
  </si>
  <si>
    <t>6123b90c954f6b0cff290636</t>
  </si>
  <si>
    <t>22.08.2021</t>
  </si>
  <si>
    <t>Manuoki подгузники UltraThin M (6-11 кг) 56 шт.</t>
  </si>
  <si>
    <t>6121c7b0b9f8ed01aa01323e</t>
  </si>
  <si>
    <t>611fc9d694d527642bab99c1</t>
  </si>
  <si>
    <t>21.08.2021</t>
  </si>
  <si>
    <t>Satisfyer Набор анальных пробок Booty Call (Plugs) 14 см, черный</t>
  </si>
  <si>
    <t>6120e6c404e943a442756da2</t>
  </si>
  <si>
    <t>Goo.N трусики L (9-14 кг) 44 шт.</t>
  </si>
  <si>
    <t>612255e332da834545962acc</t>
  </si>
  <si>
    <t>Аминокислотный комплекс Optimum Nutrition Essential Amino Energy (270 г)</t>
  </si>
  <si>
    <t>612342802af6cd428b01b563</t>
  </si>
  <si>
    <t>Goo.N подгузники S (4-8 кг), 84 шт.</t>
  </si>
  <si>
    <t>61220824fbacea1bbe44a6d1</t>
  </si>
  <si>
    <t>Зубная паста Perioe Pumping Citrus, 285 г</t>
  </si>
  <si>
    <t>612129b79066f4237f911e34</t>
  </si>
  <si>
    <t>Goo.N трусики XL (12-20 кг) 38 шт.</t>
  </si>
  <si>
    <t>6124d024dff13b7bbd0983af</t>
  </si>
  <si>
    <t>Joonies трусики Comfort XXL (15-20 кг), 28 шт., 3 уп.</t>
  </si>
  <si>
    <t>6124d18a99d6ef0609412066</t>
  </si>
  <si>
    <t>La'dor шампунь Anti Yellow, 300 мл</t>
  </si>
  <si>
    <t>611f96bdc3080f2f51f89663</t>
  </si>
  <si>
    <t>Goo.N трусики Сheerful Baby XL (11-18 кг), 42 шт.</t>
  </si>
  <si>
    <t>6122a4e6b9f8ed5bf40132af</t>
  </si>
  <si>
    <t>Стиральный порошок Lion Top Platinum Clear, 0.9 кг</t>
  </si>
  <si>
    <t>61222c7a8927ca7a3ed973ce</t>
  </si>
  <si>
    <t>6123181ff78dba03e04b02da</t>
  </si>
  <si>
    <t>Смесь Kabrita 4 GOLD для комфортного пищеварения, старше 18 месяцев, 800 г</t>
  </si>
  <si>
    <t>6124fe3ff988019c3295e69b</t>
  </si>
  <si>
    <t>Смесь БИБИКОЛЬ Нэнни 4, с 18 месяцев, 800 г</t>
  </si>
  <si>
    <t>6125004c73990126529f98a9</t>
  </si>
  <si>
    <t>Протеин Optimum Nutrition 100% Whey Gold Standard Naturally Flavored (2178-2273 г) ваниль</t>
  </si>
  <si>
    <t>612500de94d52718a78acdf2</t>
  </si>
  <si>
    <t>YokoSun трусики Premium M (6-10 кг) 56 шт., белый</t>
  </si>
  <si>
    <t>612515ab3b31765d4e582cc8</t>
  </si>
  <si>
    <t>16.08.2021</t>
  </si>
  <si>
    <t>Lion Top Shiny Rose Жидкое средство для стирки аромат цветущих роз 720 гр сменный блок</t>
  </si>
  <si>
    <t>612519c020d51d31be4d2fcc</t>
  </si>
  <si>
    <t>Протеин Optimum Nutrition 100% Casein Gold Standard (1812-1820 г) шоколад суприм</t>
  </si>
  <si>
    <t>6125288603c37889f153e646</t>
  </si>
  <si>
    <t>Freedom тампоны normal, 3 капли, 10 шт.</t>
  </si>
  <si>
    <t>61252ce82af6cd4e3a584734</t>
  </si>
  <si>
    <t>19.08.2021</t>
  </si>
  <si>
    <t>KIOSHI трусики XXL (16+ кг) 34 шт.</t>
  </si>
  <si>
    <t>61252dd07153b3984e936d56</t>
  </si>
  <si>
    <t>YokoSun трусики L (9-14 кг), 44 шт.</t>
  </si>
  <si>
    <t>611fecff7153b327349d360c</t>
  </si>
  <si>
    <t>6125349783b1f22995f36ed4</t>
  </si>
  <si>
    <t>YokoSun подгузники M (5-10 кг), 62 шт.</t>
  </si>
  <si>
    <t>61253bbabed21e2b4ea4405e</t>
  </si>
  <si>
    <t>12.08.2021</t>
  </si>
  <si>
    <t>I'm Sorry for My Skin Успокаивающая тканевая маска с охлаждающим действием S.O.S. Jelly Mask Soothing, 33 мл х 1 шт</t>
  </si>
  <si>
    <t>61253ccac5311b62bea7296e</t>
  </si>
  <si>
    <t>612544e45a3951495376b80f</t>
  </si>
  <si>
    <t>Vivienne Sabo Тушь для ресниц Cabaret Premiere, 02 синий</t>
  </si>
  <si>
    <t>61255040739901723c9f98a4</t>
  </si>
  <si>
    <t>Vivienne Sabo Тушь для ресниц Provocation, 01 черная</t>
  </si>
  <si>
    <t>Satisfyer Вибратор силиконовый Endless Fun (Partner Multifun 3), 23.5 см, blue</t>
  </si>
  <si>
    <t>612128a72af6cd328201b52b</t>
  </si>
  <si>
    <t>61255bc704e943cae43bfacd</t>
  </si>
  <si>
    <t>Takeshi трусики бамбуковые Kid's L (9-14 кг) 44 шт.</t>
  </si>
  <si>
    <t>6124bb1b5a39511622feae89</t>
  </si>
  <si>
    <t>Joonies трусики Comfort XL (12-17 кг), 38 шт., 3 уп.</t>
  </si>
  <si>
    <t>6123e92832da83ccc3d2055c</t>
  </si>
  <si>
    <t>Гейнер Optimum Nutrition Serious Mass (2.72 кг) клубника</t>
  </si>
  <si>
    <t>6122bebfdff13b6a99f55626</t>
  </si>
  <si>
    <t>Satisfyer Стимулятор клитора вакуум-волновой Dual Love J2018-99, желтый</t>
  </si>
  <si>
    <t>612295ac6a86433e5839d382</t>
  </si>
  <si>
    <t>Joonies подгузники Premium Soft L (9-14 кг), 42 шт.</t>
  </si>
  <si>
    <t>6124e7df6a86436ebdf813c4</t>
  </si>
  <si>
    <t>Goo.N подгузники M (6-11 кг), 64 шт.</t>
  </si>
  <si>
    <t>6124c58d7153b3c6e9224a20</t>
  </si>
  <si>
    <t>6123739bdbdc31186b10eed5</t>
  </si>
  <si>
    <t>Смесь Kabrita 2 GOLD для комфортного пищеварения, 6-12 месяцев, 400 г</t>
  </si>
  <si>
    <t>61234db603c3787781598ffb</t>
  </si>
  <si>
    <t>KIOSHI трусики L (10-14 кг), 42 шт.</t>
  </si>
  <si>
    <t>61222b75f988014922d80445</t>
  </si>
  <si>
    <t>Merries подгузники L (9-14 кг), 64 шт.</t>
  </si>
  <si>
    <t>6123d447b9f8edcf84cb82ec</t>
  </si>
  <si>
    <t>61242d8f954f6b5c4c47c4da</t>
  </si>
  <si>
    <t>Стиральный порошок Lion Top Hang-to-Dry Indoors, 0.9 кг</t>
  </si>
  <si>
    <t>612508e96a8643228ef813ca</t>
  </si>
  <si>
    <t>6120bb0903c3782ff8598fcc</t>
  </si>
  <si>
    <t>6122a3d70fe9954706ed3761</t>
  </si>
  <si>
    <t>612497a0792ab1114d369d2e</t>
  </si>
  <si>
    <t>Губка для плит Vileda Пур Актив 2 шт, желтый/зеленый</t>
  </si>
  <si>
    <t>61248c4a8927cafb14d9eb4f</t>
  </si>
  <si>
    <t>6124f0dcf988015bd795e7ca</t>
  </si>
  <si>
    <t>6123f76594d52796f0b6504c</t>
  </si>
  <si>
    <t>6123f9f08927caddc8d9ec26</t>
  </si>
  <si>
    <t>6123d36ddbdc3100480d2e2d</t>
  </si>
  <si>
    <t>6122640f94d527c805ab9943</t>
  </si>
  <si>
    <t>Merries трусики XXL (15-28 кг), 26 шт.</t>
  </si>
  <si>
    <t>6124770d32da832737d204e0</t>
  </si>
  <si>
    <t>61249fe1bed21e44ebe0e9dc</t>
  </si>
  <si>
    <t>6123ebe204e94300546f6e98</t>
  </si>
  <si>
    <t>Goo.N трусики XXL (13-25 кг) 28 шт.</t>
  </si>
  <si>
    <t>6123c1fff98801dab0be90cd</t>
  </si>
  <si>
    <t>61240820c3080fa3b715a37e</t>
  </si>
  <si>
    <t>6124faa3f4c0cb7e74f0bcd5</t>
  </si>
  <si>
    <t>Satisfyer Стимулятор Curvy 1+, белый</t>
  </si>
  <si>
    <t>61251e9604e94358293bfb0e</t>
  </si>
  <si>
    <t>6123be54792ab16dfa369da4</t>
  </si>
  <si>
    <t>Satisfyer Стимулятор Number One Air Pulse (Next Gen), розовое золото</t>
  </si>
  <si>
    <t>6123d1b9dff13b12b909835c</t>
  </si>
  <si>
    <t>Biore Мусс очищающий для умывания против акне запасной блок, 130 мл</t>
  </si>
  <si>
    <t>6124a6b299d6ef611c4120b3</t>
  </si>
  <si>
    <t>6120fafc2fe0985fe1f51a43</t>
  </si>
  <si>
    <t>61240b1b32da83a0d2d20592</t>
  </si>
  <si>
    <t>61236bdd9066f44f4d911ee2</t>
  </si>
  <si>
    <t>YokoSun трусики XXL (15-23 кг) 28 шт.</t>
  </si>
  <si>
    <t>61227a32c5311b5a2371d67e</t>
  </si>
  <si>
    <t>61249e0494d527e5fcb64f08</t>
  </si>
  <si>
    <t>15.08.2021</t>
  </si>
  <si>
    <t>Satisfyer Вибратор из силикона Sexy Secret Panty 8.2 см, красный</t>
  </si>
  <si>
    <t>Возврат платежа покупателя</t>
  </si>
  <si>
    <t>6124f6e93620c212fb5a5b21</t>
  </si>
  <si>
    <t>Joonies трусики Comfort XL (12-17 кг), 38 шт.</t>
  </si>
  <si>
    <t>61254d06f4c0cb0817f0bcb3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</si>
</sst>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824453.0</v>
      </c>
    </row>
    <row r="4" spans="1:9" s="3" customFormat="1" x14ac:dyDescent="0.2" ht="16.0" customHeight="true">
      <c r="A4" s="3" t="s">
        <v>34</v>
      </c>
      <c r="B4" s="10" t="n">
        <v>112621.0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6.0321392E7</v>
      </c>
      <c r="B8" s="8" t="s">
        <v>51</v>
      </c>
      <c r="C8" s="8" t="n">
        <f>IF(false,"120923174", "120923174")</f>
      </c>
      <c r="D8" s="8" t="s">
        <v>52</v>
      </c>
      <c r="E8" s="8" t="n">
        <v>1.0</v>
      </c>
      <c r="F8" s="8" t="n">
        <v>1669.0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6.0039656E7</v>
      </c>
      <c r="B9" t="s" s="8">
        <v>56</v>
      </c>
      <c r="C9" t="n" s="8">
        <f>IF(false,"120921957", "120921957")</f>
      </c>
      <c r="D9" t="s" s="8">
        <v>57</v>
      </c>
      <c r="E9" t="n" s="8">
        <v>1.0</v>
      </c>
      <c r="F9" t="n" s="8">
        <v>1029.0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6.0312478E7</v>
      </c>
      <c r="B10" s="8" t="s">
        <v>51</v>
      </c>
      <c r="C10" s="8" t="n">
        <f>IF(false,"120922767", "120922767")</f>
      </c>
      <c r="D10" s="8" t="s">
        <v>59</v>
      </c>
      <c r="E10" s="8" t="n">
        <v>1.0</v>
      </c>
      <c r="F10" s="8" t="n">
        <v>1499.0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6.0435938E7</v>
      </c>
      <c r="B11" t="s" s="8">
        <v>51</v>
      </c>
      <c r="C11" t="n" s="8">
        <f>IF(false,"120922947", "120922947")</f>
      </c>
      <c r="D11" t="s" s="8">
        <v>61</v>
      </c>
      <c r="E11" t="n" s="8">
        <v>1.0</v>
      </c>
      <c r="F11" t="n" s="8">
        <v>1333.0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5.8334593E7</v>
      </c>
      <c r="B12" t="s" s="8">
        <v>63</v>
      </c>
      <c r="C12" t="n" s="8">
        <f>IF(false,"120923043", "120923043")</f>
      </c>
      <c r="D12" t="s" s="8">
        <v>64</v>
      </c>
      <c r="E12" t="n" s="8">
        <v>1.0</v>
      </c>
      <c r="F12" t="n" s="8">
        <v>482.0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6.0408674E7</v>
      </c>
      <c r="B13" s="8" t="s">
        <v>51</v>
      </c>
      <c r="C13" s="8" t="n">
        <f>IF(false,"005-1374", "005-1374")</f>
      </c>
      <c r="D13" s="8" t="s">
        <v>66</v>
      </c>
      <c r="E13" s="8" t="n">
        <v>1.0</v>
      </c>
      <c r="F13" s="8" t="n">
        <v>656.0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6.0190058E7</v>
      </c>
      <c r="B14" s="8" t="s">
        <v>68</v>
      </c>
      <c r="C14" s="8" t="n">
        <f>IF(false,"005-1080", "005-1080")</f>
      </c>
      <c r="D14" s="8" t="s">
        <v>69</v>
      </c>
      <c r="E14" s="8" t="n">
        <v>3.0</v>
      </c>
      <c r="F14" s="8" t="n">
        <v>1692.0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6.0011989E7</v>
      </c>
      <c r="B15" t="s" s="8">
        <v>56</v>
      </c>
      <c r="C15" t="n" s="8">
        <f>IF(false,"005-1080", "005-1080")</f>
      </c>
      <c r="D15" t="s" s="8">
        <v>69</v>
      </c>
      <c r="E15" t="n" s="8">
        <v>1.0</v>
      </c>
      <c r="F15" t="n" s="8">
        <v>608.0</v>
      </c>
      <c r="G15" t="s" s="8">
        <v>53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6.0119719E7</v>
      </c>
      <c r="B16" t="s" s="8">
        <v>72</v>
      </c>
      <c r="C16" t="n" s="8">
        <f>IF(false,"2152400606", "2152400606")</f>
      </c>
      <c r="D16" t="s" s="8">
        <v>73</v>
      </c>
      <c r="E16" t="n" s="8">
        <v>1.0</v>
      </c>
      <c r="F16" s="8" t="n">
        <v>523.0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6.0259397E7</v>
      </c>
      <c r="B17" s="8" t="s">
        <v>68</v>
      </c>
      <c r="C17" s="8" t="n">
        <f>IF(false,"005-1518", "005-1518")</f>
      </c>
      <c r="D17" s="8" t="s">
        <v>75</v>
      </c>
      <c r="E17" s="8" t="n">
        <v>1.0</v>
      </c>
      <c r="F17" s="8" t="n">
        <v>779.0</v>
      </c>
      <c r="G17" s="8" t="s">
        <v>53</v>
      </c>
      <c r="H17" s="8" t="s">
        <v>54</v>
      </c>
      <c r="I17" s="8" t="s">
        <v>76</v>
      </c>
    </row>
    <row r="18" spans="1:9" x14ac:dyDescent="0.2" ht="16.0" customHeight="true">
      <c r="A18" s="7" t="n">
        <v>6.0332953E7</v>
      </c>
      <c r="B18" t="s" s="8">
        <v>51</v>
      </c>
      <c r="C18" t="n" s="8">
        <f>IF(false,"2152400541", "2152400541")</f>
      </c>
      <c r="D18" t="s" s="8">
        <v>77</v>
      </c>
      <c r="E18" t="n" s="8">
        <v>1.0</v>
      </c>
      <c r="F18" t="n" s="8">
        <v>1799.0</v>
      </c>
      <c r="G18" t="s" s="8">
        <v>53</v>
      </c>
      <c r="H18" t="s" s="8">
        <v>54</v>
      </c>
      <c r="I18" t="s" s="8">
        <v>78</v>
      </c>
    </row>
    <row r="19" spans="1:9" ht="16.0" x14ac:dyDescent="0.2" customHeight="true">
      <c r="A19" s="7" t="n">
        <v>6.0211663E7</v>
      </c>
      <c r="B19" s="8" t="s">
        <v>68</v>
      </c>
      <c r="C19" s="8" t="n">
        <f>IF(false,"002-101", "002-101")</f>
      </c>
      <c r="D19" s="8" t="s">
        <v>79</v>
      </c>
      <c r="E19" s="8" t="n">
        <v>1.0</v>
      </c>
      <c r="F19" s="8" t="n">
        <v>1265.0</v>
      </c>
      <c r="G19" s="8" t="s">
        <v>53</v>
      </c>
      <c r="H19" s="8" t="s">
        <v>54</v>
      </c>
      <c r="I19" s="8" t="s">
        <v>80</v>
      </c>
    </row>
    <row r="20" spans="1:9" x14ac:dyDescent="0.2" ht="16.0" customHeight="true">
      <c r="A20" s="7" t="n">
        <v>6.0154066E7</v>
      </c>
      <c r="B20" s="8" t="s">
        <v>72</v>
      </c>
      <c r="C20" s="8" t="n">
        <f>IF(false,"005-1412", "005-1412")</f>
      </c>
      <c r="D20" s="8" t="s">
        <v>81</v>
      </c>
      <c r="E20" s="8" t="n">
        <v>1.0</v>
      </c>
      <c r="F20" s="8" t="n">
        <v>593.0</v>
      </c>
      <c r="G20" s="8" t="s">
        <v>53</v>
      </c>
      <c r="H20" s="8" t="s">
        <v>54</v>
      </c>
      <c r="I20" s="8" t="s">
        <v>82</v>
      </c>
    </row>
    <row r="21" ht="16.0" customHeight="true">
      <c r="A21" t="n" s="7">
        <v>6.02327E7</v>
      </c>
      <c r="B21" t="s" s="8">
        <v>68</v>
      </c>
      <c r="C21" t="n" s="8">
        <f>IF(false,"005-1519", "005-1519")</f>
      </c>
      <c r="D21" t="s" s="8">
        <v>83</v>
      </c>
      <c r="E21" t="n" s="8">
        <v>2.0</v>
      </c>
      <c r="F21" t="n" s="8">
        <v>2296.0</v>
      </c>
      <c r="G21" t="s" s="8">
        <v>53</v>
      </c>
      <c r="H21" t="s" s="8">
        <v>54</v>
      </c>
      <c r="I21" t="s" s="8">
        <v>84</v>
      </c>
    </row>
    <row r="22" spans="1:9" s="1" customFormat="1" x14ac:dyDescent="0.2" ht="16.0" customHeight="true">
      <c r="A22" s="7" t="n">
        <v>6.0066466E7</v>
      </c>
      <c r="B22" t="s" s="8">
        <v>72</v>
      </c>
      <c r="C22" t="n" s="8">
        <f>IF(false,"120922758", "120922758")</f>
      </c>
      <c r="D22" t="s" s="8">
        <v>85</v>
      </c>
      <c r="E22" t="n" s="8">
        <v>1.0</v>
      </c>
      <c r="F22" s="8" t="n">
        <v>2158.0</v>
      </c>
      <c r="G22" s="8" t="s">
        <v>53</v>
      </c>
      <c r="H22" s="8" t="s">
        <v>54</v>
      </c>
      <c r="I22" s="8" t="s">
        <v>86</v>
      </c>
    </row>
    <row r="23" spans="1:9" x14ac:dyDescent="0.2" ht="16.0" customHeight="true">
      <c r="A23" s="7" t="n">
        <v>5.9941008E7</v>
      </c>
      <c r="B23" s="8" t="s">
        <v>56</v>
      </c>
      <c r="C23" s="8" t="n">
        <f>IF(false,"120921618", "120921618")</f>
      </c>
      <c r="D23" s="8" t="s">
        <v>87</v>
      </c>
      <c r="E23" s="8" t="n">
        <v>1.0</v>
      </c>
      <c r="F23" s="8" t="n">
        <v>621.0</v>
      </c>
      <c r="G23" s="8" t="s">
        <v>53</v>
      </c>
      <c r="H23" s="8" t="s">
        <v>54</v>
      </c>
      <c r="I23" s="8" t="s">
        <v>88</v>
      </c>
    </row>
    <row r="24" ht="16.0" customHeight="true">
      <c r="A24" t="n" s="7">
        <v>6.0301678E7</v>
      </c>
      <c r="B24" t="s" s="8">
        <v>68</v>
      </c>
      <c r="C24" t="n" s="8">
        <f>IF(false,"005-1359", "005-1359")</f>
      </c>
      <c r="D24" t="s" s="8">
        <v>89</v>
      </c>
      <c r="E24" t="n" s="8">
        <v>1.0</v>
      </c>
      <c r="F24" t="n" s="8">
        <v>839.0</v>
      </c>
      <c r="G24" t="s" s="8">
        <v>53</v>
      </c>
      <c r="H24" t="s" s="8">
        <v>54</v>
      </c>
      <c r="I24" t="s" s="8">
        <v>90</v>
      </c>
    </row>
    <row r="25" spans="1:9" s="1" customFormat="1" x14ac:dyDescent="0.2" ht="16.0" customHeight="true">
      <c r="A25" t="n" s="7">
        <v>6.0235007E7</v>
      </c>
      <c r="B25" t="s" s="8">
        <v>68</v>
      </c>
      <c r="C25" t="n" s="8">
        <f>IF(false,"002-899", "002-899")</f>
      </c>
      <c r="D25" t="s" s="8">
        <v>91</v>
      </c>
      <c r="E25" t="n" s="8">
        <v>1.0</v>
      </c>
      <c r="F25" t="n" s="8">
        <v>367.0</v>
      </c>
      <c r="G25" t="s" s="8">
        <v>53</v>
      </c>
      <c r="H25" t="s" s="8">
        <v>54</v>
      </c>
      <c r="I25" t="s" s="8">
        <v>92</v>
      </c>
    </row>
    <row r="26" ht="16.0" customHeight="true">
      <c r="A26" t="n" s="7">
        <v>6.0320704E7</v>
      </c>
      <c r="B26" t="s" s="8">
        <v>51</v>
      </c>
      <c r="C26" t="n" s="8">
        <f>IF(false,"005-1519", "005-1519")</f>
      </c>
      <c r="D26" t="s" s="8">
        <v>83</v>
      </c>
      <c r="E26" t="n" s="8">
        <v>3.0</v>
      </c>
      <c r="F26" t="n" s="8">
        <v>3240.0</v>
      </c>
      <c r="G26" t="s" s="8">
        <v>53</v>
      </c>
      <c r="H26" t="s" s="8">
        <v>54</v>
      </c>
      <c r="I26" t="s" s="8">
        <v>93</v>
      </c>
    </row>
    <row r="27" ht="16.0" customHeight="true">
      <c r="A27" t="n" s="7">
        <v>6.0044496E7</v>
      </c>
      <c r="B27" t="s" s="8">
        <v>56</v>
      </c>
      <c r="C27" t="n" s="8">
        <f>IF(false,"120922895", "120922895")</f>
      </c>
      <c r="D27" t="s" s="8">
        <v>94</v>
      </c>
      <c r="E27" t="n" s="8">
        <v>2.0</v>
      </c>
      <c r="F27" t="n" s="8">
        <v>5180.0</v>
      </c>
      <c r="G27" t="s" s="8">
        <v>53</v>
      </c>
      <c r="H27" t="s" s="8">
        <v>54</v>
      </c>
      <c r="I27" t="s" s="8">
        <v>95</v>
      </c>
    </row>
    <row r="28" ht="16.0" customHeight="true">
      <c r="A28" t="n" s="7">
        <v>6.0290377E7</v>
      </c>
      <c r="B28" t="s" s="8">
        <v>68</v>
      </c>
      <c r="C28" t="n" s="8">
        <f>IF(false,"120921956", "120921956")</f>
      </c>
      <c r="D28" t="s" s="8">
        <v>96</v>
      </c>
      <c r="E28" t="n" s="8">
        <v>1.0</v>
      </c>
      <c r="F28" t="n" s="8">
        <v>2699.0</v>
      </c>
      <c r="G28" t="s" s="8">
        <v>53</v>
      </c>
      <c r="H28" t="s" s="8">
        <v>54</v>
      </c>
      <c r="I28" t="s" s="8">
        <v>97</v>
      </c>
    </row>
    <row r="29" spans="1:9" s="1" customFormat="1" x14ac:dyDescent="0.2" ht="16.0" customHeight="true">
      <c r="A29" t="n" s="7">
        <v>6.0258117E7</v>
      </c>
      <c r="B29" t="s" s="8">
        <v>68</v>
      </c>
      <c r="C29" t="n" s="8">
        <f>IF(false,"2152400478", "2152400478")</f>
      </c>
      <c r="D29" t="s" s="8">
        <v>98</v>
      </c>
      <c r="E29" t="n" s="8">
        <v>2.0</v>
      </c>
      <c r="F29" t="n" s="8">
        <v>11398.0</v>
      </c>
      <c r="G29" s="8" t="s">
        <v>53</v>
      </c>
      <c r="H29" t="s" s="8">
        <v>54</v>
      </c>
      <c r="I29" s="8" t="s">
        <v>99</v>
      </c>
    </row>
    <row r="30" ht="16.0" customHeight="true">
      <c r="A30" t="n" s="7">
        <v>6.0041133E7</v>
      </c>
      <c r="B30" t="s" s="8">
        <v>56</v>
      </c>
      <c r="C30" t="n" s="8">
        <f>IF(false,"120921900", "120921900")</f>
      </c>
      <c r="D30" t="s" s="8">
        <v>100</v>
      </c>
      <c r="E30" t="n" s="8">
        <v>1.0</v>
      </c>
      <c r="F30" t="n" s="8">
        <v>958.0</v>
      </c>
      <c r="G30" t="s" s="8">
        <v>53</v>
      </c>
      <c r="H30" t="s" s="8">
        <v>54</v>
      </c>
      <c r="I30" t="s" s="8">
        <v>101</v>
      </c>
    </row>
    <row r="31" ht="16.0" customHeight="true">
      <c r="A31" t="n" s="7">
        <v>5.923823E7</v>
      </c>
      <c r="B31" t="s" s="8">
        <v>102</v>
      </c>
      <c r="C31" t="n" s="8">
        <f>IF(false,"120923032", "120923032")</f>
      </c>
      <c r="D31" t="s" s="8">
        <v>103</v>
      </c>
      <c r="E31" t="n" s="8">
        <v>1.0</v>
      </c>
      <c r="F31" t="n" s="8">
        <v>322.0</v>
      </c>
      <c r="G31" t="s" s="8">
        <v>53</v>
      </c>
      <c r="H31" t="s" s="8">
        <v>54</v>
      </c>
      <c r="I31" t="s" s="8">
        <v>104</v>
      </c>
    </row>
    <row r="32" ht="16.0" customHeight="true">
      <c r="A32" t="n" s="7">
        <v>6.0318495E7</v>
      </c>
      <c r="B32" t="s" s="8">
        <v>51</v>
      </c>
      <c r="C32" t="n" s="8">
        <f>IF(false,"2152400550", "2152400550")</f>
      </c>
      <c r="D32" t="s" s="8">
        <v>105</v>
      </c>
      <c r="E32" t="n" s="8">
        <v>1.0</v>
      </c>
      <c r="F32" t="n" s="8">
        <v>5699.0</v>
      </c>
      <c r="G32" t="s" s="8">
        <v>53</v>
      </c>
      <c r="H32" t="s" s="8">
        <v>54</v>
      </c>
      <c r="I32" t="s" s="8">
        <v>106</v>
      </c>
    </row>
    <row r="33" ht="16.0" customHeight="true">
      <c r="A33" t="n" s="7">
        <v>6.0122927E7</v>
      </c>
      <c r="B33" t="s" s="8">
        <v>72</v>
      </c>
      <c r="C33" t="n" s="8">
        <f>IF(false,"120921937", "120921937")</f>
      </c>
      <c r="D33" t="s" s="8">
        <v>107</v>
      </c>
      <c r="E33" t="n" s="8">
        <v>1.0</v>
      </c>
      <c r="F33" t="n" s="8">
        <v>1045.0</v>
      </c>
      <c r="G33" t="s" s="8">
        <v>53</v>
      </c>
      <c r="H33" t="s" s="8">
        <v>54</v>
      </c>
      <c r="I33" t="s" s="8">
        <v>108</v>
      </c>
    </row>
    <row r="34" ht="16.0" customHeight="true">
      <c r="A34" t="n" s="7">
        <v>5.9691937E7</v>
      </c>
      <c r="B34" t="s" s="8">
        <v>109</v>
      </c>
      <c r="C34" t="n" s="8">
        <f>IF(false,"120923142", "120923142")</f>
      </c>
      <c r="D34" t="s" s="8">
        <v>110</v>
      </c>
      <c r="E34" t="n" s="8">
        <v>1.0</v>
      </c>
      <c r="F34" t="n" s="8">
        <v>799.0</v>
      </c>
      <c r="G34" t="s" s="8">
        <v>53</v>
      </c>
      <c r="H34" t="s" s="8">
        <v>54</v>
      </c>
      <c r="I34" t="s" s="8">
        <v>111</v>
      </c>
    </row>
    <row r="35" ht="16.0" customHeight="true">
      <c r="A35" t="n" s="7">
        <v>6.0040906E7</v>
      </c>
      <c r="B35" t="s" s="8">
        <v>56</v>
      </c>
      <c r="C35" t="n" s="8">
        <f>IF(false,"005-1515", "005-1515")</f>
      </c>
      <c r="D35" t="s" s="8">
        <v>112</v>
      </c>
      <c r="E35" t="n" s="8">
        <v>2.0</v>
      </c>
      <c r="F35" t="n" s="8">
        <v>1450.0</v>
      </c>
      <c r="G35" t="s" s="8">
        <v>53</v>
      </c>
      <c r="H35" t="s" s="8">
        <v>54</v>
      </c>
      <c r="I35" t="s" s="8">
        <v>113</v>
      </c>
    </row>
    <row r="36" ht="16.0" customHeight="true">
      <c r="A36" t="n" s="7">
        <v>6.0262727E7</v>
      </c>
      <c r="B36" t="s" s="8">
        <v>68</v>
      </c>
      <c r="C36" t="n" s="8">
        <f>IF(false,"120921957", "120921957")</f>
      </c>
      <c r="D36" t="s" s="8">
        <v>57</v>
      </c>
      <c r="E36" t="n" s="8">
        <v>3.0</v>
      </c>
      <c r="F36" t="n" s="8">
        <v>2595.0</v>
      </c>
      <c r="G36" t="s" s="8">
        <v>53</v>
      </c>
      <c r="H36" t="s" s="8">
        <v>54</v>
      </c>
      <c r="I36" t="s" s="8">
        <v>114</v>
      </c>
    </row>
    <row r="37" ht="16.0" customHeight="true">
      <c r="A37" t="n" s="7">
        <v>5.9777403E7</v>
      </c>
      <c r="B37" t="s" s="8">
        <v>109</v>
      </c>
      <c r="C37" t="n" s="8">
        <f>IF(false,"005-1512", "005-1512")</f>
      </c>
      <c r="D37" t="s" s="8">
        <v>115</v>
      </c>
      <c r="E37" t="n" s="8">
        <v>2.0</v>
      </c>
      <c r="F37" t="n" s="8">
        <v>1958.0</v>
      </c>
      <c r="G37" t="s" s="8">
        <v>53</v>
      </c>
      <c r="H37" t="s" s="8">
        <v>54</v>
      </c>
      <c r="I37" t="s" s="8">
        <v>116</v>
      </c>
    </row>
    <row r="38" ht="16.0" customHeight="true">
      <c r="A38" t="n" s="7">
        <v>5.8675623E7</v>
      </c>
      <c r="B38" t="s" s="8">
        <v>117</v>
      </c>
      <c r="C38" t="n" s="8">
        <f>IF(false,"120922908", "120922908")</f>
      </c>
      <c r="D38" t="s" s="8">
        <v>118</v>
      </c>
      <c r="E38" t="n" s="8">
        <v>1.0</v>
      </c>
      <c r="F38" t="n" s="8">
        <v>266.0</v>
      </c>
      <c r="G38" t="s" s="8">
        <v>53</v>
      </c>
      <c r="H38" t="s" s="8">
        <v>54</v>
      </c>
      <c r="I38" t="s" s="8">
        <v>119</v>
      </c>
    </row>
    <row r="39" ht="16.0" customHeight="true">
      <c r="A39" t="n" s="7">
        <v>5.9979794E7</v>
      </c>
      <c r="B39" t="s" s="8">
        <v>56</v>
      </c>
      <c r="C39" t="n" s="8">
        <f>IF(false,"120922895", "120922895")</f>
      </c>
      <c r="D39" t="s" s="8">
        <v>94</v>
      </c>
      <c r="E39" t="n" s="8">
        <v>1.0</v>
      </c>
      <c r="F39" t="n" s="8">
        <v>2516.0</v>
      </c>
      <c r="G39" t="s" s="8">
        <v>53</v>
      </c>
      <c r="H39" t="s" s="8">
        <v>54</v>
      </c>
      <c r="I39" t="s" s="8">
        <v>120</v>
      </c>
    </row>
    <row r="40" ht="16.0" customHeight="true">
      <c r="A40" t="n" s="7">
        <v>6.0283209E7</v>
      </c>
      <c r="B40" t="s" s="8">
        <v>68</v>
      </c>
      <c r="C40" t="n" s="8">
        <f>IF(false,"120922389", "120922389")</f>
      </c>
      <c r="D40" t="s" s="8">
        <v>121</v>
      </c>
      <c r="E40" t="n" s="8">
        <v>1.0</v>
      </c>
      <c r="F40" t="n" s="8">
        <v>389.0</v>
      </c>
      <c r="G40" t="s" s="8">
        <v>53</v>
      </c>
      <c r="H40" t="s" s="8">
        <v>54</v>
      </c>
      <c r="I40" t="s" s="8">
        <v>122</v>
      </c>
    </row>
    <row r="41" ht="16.0" customHeight="true">
      <c r="A41" t="n" s="7">
        <v>6.0283209E7</v>
      </c>
      <c r="B41" t="s" s="8">
        <v>68</v>
      </c>
      <c r="C41" t="n" s="8">
        <f>IF(false,"120922394", "120922394")</f>
      </c>
      <c r="D41" t="s" s="8">
        <v>123</v>
      </c>
      <c r="E41" t="n" s="8">
        <v>1.0</v>
      </c>
      <c r="F41" t="n" s="8">
        <v>371.0</v>
      </c>
      <c r="G41" t="s" s="8">
        <v>53</v>
      </c>
      <c r="H41" t="s" s="8">
        <v>54</v>
      </c>
      <c r="I41" t="s" s="8">
        <v>122</v>
      </c>
    </row>
    <row r="42" ht="16.0" customHeight="true">
      <c r="A42" t="n" s="7">
        <v>6.0153558E7</v>
      </c>
      <c r="B42" t="s" s="8">
        <v>72</v>
      </c>
      <c r="C42" t="n" s="8">
        <f>IF(false,"2152400592", "2152400592")</f>
      </c>
      <c r="D42" t="s" s="8">
        <v>124</v>
      </c>
      <c r="E42" t="n" s="8">
        <v>1.0</v>
      </c>
      <c r="F42" t="n" s="8">
        <v>2129.0</v>
      </c>
      <c r="G42" t="s" s="8">
        <v>53</v>
      </c>
      <c r="H42" t="s" s="8">
        <v>54</v>
      </c>
      <c r="I42" t="s" s="8">
        <v>125</v>
      </c>
    </row>
    <row r="43" ht="16.0" customHeight="true">
      <c r="A43" t="n" s="7">
        <v>6.0064416E7</v>
      </c>
      <c r="B43" t="s" s="8">
        <v>72</v>
      </c>
      <c r="C43" t="n" s="8">
        <f>IF(false,"005-1519", "005-1519")</f>
      </c>
      <c r="D43" t="s" s="8">
        <v>83</v>
      </c>
      <c r="E43" t="n" s="8">
        <v>3.0</v>
      </c>
      <c r="F43" t="n" s="8">
        <v>3432.0</v>
      </c>
      <c r="G43" t="s" s="8">
        <v>53</v>
      </c>
      <c r="H43" t="s" s="8">
        <v>54</v>
      </c>
      <c r="I43" t="s" s="8">
        <v>126</v>
      </c>
    </row>
    <row r="44" ht="16.0" customHeight="true">
      <c r="A44" t="n" s="7">
        <v>6.0504986E7</v>
      </c>
      <c r="B44" t="s" s="8">
        <v>54</v>
      </c>
      <c r="C44" t="n" s="8">
        <f>IF(false,"120921743", "120921743")</f>
      </c>
      <c r="D44" t="s" s="8">
        <v>127</v>
      </c>
      <c r="E44" t="n" s="8">
        <v>1.0</v>
      </c>
      <c r="F44" t="n" s="8">
        <v>840.0</v>
      </c>
      <c r="G44" t="s" s="8">
        <v>53</v>
      </c>
      <c r="H44" t="s" s="8">
        <v>50</v>
      </c>
      <c r="I44" t="s" s="8">
        <v>128</v>
      </c>
    </row>
    <row r="45" ht="16.0" customHeight="true">
      <c r="A45" t="n" s="7">
        <v>6.0435374E7</v>
      </c>
      <c r="B45" t="s" s="8">
        <v>51</v>
      </c>
      <c r="C45" t="n" s="8">
        <f>IF(false,"120922761", "120922761")</f>
      </c>
      <c r="D45" t="s" s="8">
        <v>129</v>
      </c>
      <c r="E45" t="n" s="8">
        <v>1.0</v>
      </c>
      <c r="F45" t="n" s="8">
        <v>1965.0</v>
      </c>
      <c r="G45" t="s" s="8">
        <v>53</v>
      </c>
      <c r="H45" t="s" s="8">
        <v>50</v>
      </c>
      <c r="I45" t="s" s="8">
        <v>130</v>
      </c>
    </row>
    <row r="46" ht="16.0" customHeight="true">
      <c r="A46" t="n" s="7">
        <v>6.031275E7</v>
      </c>
      <c r="B46" t="s" s="8">
        <v>51</v>
      </c>
      <c r="C46" t="n" s="8">
        <f>IF(false,"2152400482", "2152400482")</f>
      </c>
      <c r="D46" t="s" s="8">
        <v>131</v>
      </c>
      <c r="E46" t="n" s="8">
        <v>1.0</v>
      </c>
      <c r="F46" t="n" s="8">
        <v>3299.0</v>
      </c>
      <c r="G46" t="s" s="8">
        <v>53</v>
      </c>
      <c r="H46" t="s" s="8">
        <v>50</v>
      </c>
      <c r="I46" t="s" s="8">
        <v>132</v>
      </c>
    </row>
    <row r="47" ht="16.0" customHeight="true">
      <c r="A47" t="n" s="7">
        <v>6.0293178E7</v>
      </c>
      <c r="B47" t="s" s="8">
        <v>68</v>
      </c>
      <c r="C47" t="n" s="8">
        <f>IF(false,"2152400580", "2152400580")</f>
      </c>
      <c r="D47" t="s" s="8">
        <v>133</v>
      </c>
      <c r="E47" t="n" s="8">
        <v>1.0</v>
      </c>
      <c r="F47" t="n" s="8">
        <v>2469.0</v>
      </c>
      <c r="G47" t="s" s="8">
        <v>53</v>
      </c>
      <c r="H47" t="s" s="8">
        <v>50</v>
      </c>
      <c r="I47" t="s" s="8">
        <v>134</v>
      </c>
    </row>
    <row r="48" ht="16.0" customHeight="true">
      <c r="A48" t="n" s="7">
        <v>6.0534716E7</v>
      </c>
      <c r="B48" t="s" s="8">
        <v>54</v>
      </c>
      <c r="C48" t="n" s="8">
        <f>IF(false,"120921939", "120921939")</f>
      </c>
      <c r="D48" t="s" s="8">
        <v>135</v>
      </c>
      <c r="E48" t="n" s="8">
        <v>2.0</v>
      </c>
      <c r="F48" t="n" s="8">
        <v>1514.0</v>
      </c>
      <c r="G48" t="s" s="8">
        <v>53</v>
      </c>
      <c r="H48" t="s" s="8">
        <v>50</v>
      </c>
      <c r="I48" t="s" s="8">
        <v>136</v>
      </c>
    </row>
    <row r="49" ht="16.0" customHeight="true">
      <c r="A49" t="n" s="7">
        <v>6.0511564E7</v>
      </c>
      <c r="B49" t="s" s="8">
        <v>54</v>
      </c>
      <c r="C49" t="n" s="8">
        <f>IF(false,"002-100", "002-100")</f>
      </c>
      <c r="D49" t="s" s="8">
        <v>137</v>
      </c>
      <c r="E49" t="n" s="8">
        <v>2.0</v>
      </c>
      <c r="F49" t="n" s="8">
        <v>1442.0</v>
      </c>
      <c r="G49" t="s" s="8">
        <v>53</v>
      </c>
      <c r="H49" t="s" s="8">
        <v>50</v>
      </c>
      <c r="I49" t="s" s="8">
        <v>138</v>
      </c>
    </row>
    <row r="50" ht="16.0" customHeight="true">
      <c r="A50" t="n" s="7">
        <v>6.0365071E7</v>
      </c>
      <c r="B50" t="s" s="8">
        <v>51</v>
      </c>
      <c r="C50" t="n" s="8">
        <f>IF(false,"120922947", "120922947")</f>
      </c>
      <c r="D50" t="s" s="8">
        <v>61</v>
      </c>
      <c r="E50" t="n" s="8">
        <v>1.0</v>
      </c>
      <c r="F50" t="n" s="8">
        <v>1436.0</v>
      </c>
      <c r="G50" t="s" s="8">
        <v>53</v>
      </c>
      <c r="H50" t="s" s="8">
        <v>50</v>
      </c>
      <c r="I50" t="s" s="8">
        <v>139</v>
      </c>
    </row>
    <row r="51" ht="16.0" customHeight="true">
      <c r="A51" t="n" s="7">
        <v>6.0339435E7</v>
      </c>
      <c r="B51" t="s" s="8">
        <v>51</v>
      </c>
      <c r="C51" t="n" s="8">
        <f>IF(false,"120906022", "120906022")</f>
      </c>
      <c r="D51" t="s" s="8">
        <v>140</v>
      </c>
      <c r="E51" t="n" s="8">
        <v>2.0</v>
      </c>
      <c r="F51" t="n" s="8">
        <v>2104.0</v>
      </c>
      <c r="G51" t="s" s="8">
        <v>53</v>
      </c>
      <c r="H51" t="s" s="8">
        <v>50</v>
      </c>
      <c r="I51" t="s" s="8">
        <v>141</v>
      </c>
    </row>
    <row r="52" ht="16.0" customHeight="true">
      <c r="A52" t="n" s="7">
        <v>6.0234426E7</v>
      </c>
      <c r="B52" t="s" s="8">
        <v>68</v>
      </c>
      <c r="C52" t="n" s="8">
        <f>IF(false,"120923144", "120923144")</f>
      </c>
      <c r="D52" t="s" s="8">
        <v>142</v>
      </c>
      <c r="E52" t="n" s="8">
        <v>1.0</v>
      </c>
      <c r="F52" t="n" s="8">
        <v>799.0</v>
      </c>
      <c r="G52" t="s" s="8">
        <v>53</v>
      </c>
      <c r="H52" t="s" s="8">
        <v>50</v>
      </c>
      <c r="I52" t="s" s="8">
        <v>143</v>
      </c>
    </row>
    <row r="53" ht="16.0" customHeight="true">
      <c r="A53" t="n" s="7">
        <v>6.0423087E7</v>
      </c>
      <c r="B53" t="s" s="8">
        <v>51</v>
      </c>
      <c r="C53" t="n" s="8">
        <f>IF(false,"005-1250", "005-1250")</f>
      </c>
      <c r="D53" t="s" s="8">
        <v>144</v>
      </c>
      <c r="E53" t="n" s="8">
        <v>1.0</v>
      </c>
      <c r="F53" t="n" s="8">
        <v>1171.0</v>
      </c>
      <c r="G53" t="s" s="8">
        <v>53</v>
      </c>
      <c r="H53" t="s" s="8">
        <v>50</v>
      </c>
      <c r="I53" t="s" s="8">
        <v>145</v>
      </c>
    </row>
    <row r="54" ht="16.0" customHeight="true">
      <c r="A54" t="n" s="7">
        <v>6.0460623E7</v>
      </c>
      <c r="B54" t="s" s="8">
        <v>54</v>
      </c>
      <c r="C54" t="n" s="8">
        <f>IF(false,"2152400606", "2152400606")</f>
      </c>
      <c r="D54" t="s" s="8">
        <v>73</v>
      </c>
      <c r="E54" t="n" s="8">
        <v>1.0</v>
      </c>
      <c r="F54" t="n" s="8">
        <v>699.0</v>
      </c>
      <c r="G54" t="s" s="8">
        <v>53</v>
      </c>
      <c r="H54" t="s" s="8">
        <v>50</v>
      </c>
      <c r="I54" t="s" s="8">
        <v>146</v>
      </c>
    </row>
    <row r="55" ht="16.0" customHeight="true">
      <c r="A55" t="n" s="7">
        <v>6.0554437E7</v>
      </c>
      <c r="B55" t="s" s="8">
        <v>54</v>
      </c>
      <c r="C55" t="n" s="8">
        <f>IF(false,"002-934", "002-934")</f>
      </c>
      <c r="D55" t="s" s="8">
        <v>147</v>
      </c>
      <c r="E55" t="n" s="8">
        <v>1.0</v>
      </c>
      <c r="F55" t="n" s="8">
        <v>360.0</v>
      </c>
      <c r="G55" t="s" s="8">
        <v>53</v>
      </c>
      <c r="H55" t="s" s="8">
        <v>50</v>
      </c>
      <c r="I55" t="s" s="8">
        <v>148</v>
      </c>
    </row>
    <row r="56" ht="16.0" customHeight="true">
      <c r="A56" t="n" s="7">
        <v>6.0094752E7</v>
      </c>
      <c r="B56" t="s" s="8">
        <v>72</v>
      </c>
      <c r="C56" t="n" s="8">
        <f>IF(false,"120923142", "120923142")</f>
      </c>
      <c r="D56" t="s" s="8">
        <v>110</v>
      </c>
      <c r="E56" t="n" s="8">
        <v>1.0</v>
      </c>
      <c r="F56" t="n" s="8">
        <v>346.0</v>
      </c>
      <c r="G56" t="s" s="8">
        <v>53</v>
      </c>
      <c r="H56" t="s" s="8">
        <v>50</v>
      </c>
      <c r="I56" t="s" s="8">
        <v>149</v>
      </c>
    </row>
    <row r="57" ht="16.0" customHeight="true">
      <c r="A57" t="n" s="7">
        <v>6.0301112E7</v>
      </c>
      <c r="B57" t="s" s="8">
        <v>68</v>
      </c>
      <c r="C57" t="n" s="8">
        <f>IF(false,"005-1080", "005-1080")</f>
      </c>
      <c r="D57" t="s" s="8">
        <v>69</v>
      </c>
      <c r="E57" t="n" s="8">
        <v>1.0</v>
      </c>
      <c r="F57" t="n" s="8">
        <v>695.0</v>
      </c>
      <c r="G57" t="s" s="8">
        <v>53</v>
      </c>
      <c r="H57" t="s" s="8">
        <v>50</v>
      </c>
      <c r="I57" t="s" s="8">
        <v>150</v>
      </c>
    </row>
    <row r="58" ht="16.0" customHeight="true">
      <c r="A58" t="n" s="7">
        <v>6.0481143E7</v>
      </c>
      <c r="B58" t="s" s="8">
        <v>54</v>
      </c>
      <c r="C58" t="n" s="8">
        <f>IF(false,"005-1250", "005-1250")</f>
      </c>
      <c r="D58" t="s" s="8">
        <v>144</v>
      </c>
      <c r="E58" t="n" s="8">
        <v>1.0</v>
      </c>
      <c r="F58" t="n" s="8">
        <v>1441.0</v>
      </c>
      <c r="G58" t="s" s="8">
        <v>53</v>
      </c>
      <c r="H58" t="s" s="8">
        <v>50</v>
      </c>
      <c r="I58" t="s" s="8">
        <v>151</v>
      </c>
    </row>
    <row r="59" ht="16.0" customHeight="true">
      <c r="A59" t="n" s="7">
        <v>6.0474804E7</v>
      </c>
      <c r="B59" t="s" s="8">
        <v>54</v>
      </c>
      <c r="C59" t="n" s="8">
        <f>IF(false,"004-346", "004-346")</f>
      </c>
      <c r="D59" t="s" s="8">
        <v>152</v>
      </c>
      <c r="E59" t="n" s="8">
        <v>1.0</v>
      </c>
      <c r="F59" t="n" s="8">
        <v>266.0</v>
      </c>
      <c r="G59" t="s" s="8">
        <v>53</v>
      </c>
      <c r="H59" t="s" s="8">
        <v>50</v>
      </c>
      <c r="I59" t="s" s="8">
        <v>153</v>
      </c>
    </row>
    <row r="60" ht="16.0" customHeight="true">
      <c r="A60" t="n" s="7">
        <v>6.0540355E7</v>
      </c>
      <c r="B60" t="s" s="8">
        <v>54</v>
      </c>
      <c r="C60" t="n" s="8">
        <f>IF(false,"005-1374", "005-1374")</f>
      </c>
      <c r="D60" t="s" s="8">
        <v>66</v>
      </c>
      <c r="E60" t="n" s="8">
        <v>1.0</v>
      </c>
      <c r="F60" t="n" s="8">
        <v>392.0</v>
      </c>
      <c r="G60" t="s" s="8">
        <v>53</v>
      </c>
      <c r="H60" t="s" s="8">
        <v>50</v>
      </c>
      <c r="I60" t="s" s="8">
        <v>154</v>
      </c>
    </row>
    <row r="61" ht="16.0" customHeight="true">
      <c r="A61" t="n" s="7">
        <v>6.0444029E7</v>
      </c>
      <c r="B61" t="s" s="8">
        <v>51</v>
      </c>
      <c r="C61" t="n" s="8">
        <f>IF(false,"005-1512", "005-1512")</f>
      </c>
      <c r="D61" t="s" s="8">
        <v>115</v>
      </c>
      <c r="E61" t="n" s="8">
        <v>1.0</v>
      </c>
      <c r="F61" t="n" s="8">
        <v>636.0</v>
      </c>
      <c r="G61" t="s" s="8">
        <v>53</v>
      </c>
      <c r="H61" t="s" s="8">
        <v>50</v>
      </c>
      <c r="I61" t="s" s="8">
        <v>155</v>
      </c>
    </row>
    <row r="62" ht="16.0" customHeight="true">
      <c r="A62" t="n" s="7">
        <v>6.0445769E7</v>
      </c>
      <c r="B62" t="s" s="8">
        <v>51</v>
      </c>
      <c r="C62" t="n" s="8">
        <f>IF(false,"005-1359", "005-1359")</f>
      </c>
      <c r="D62" t="s" s="8">
        <v>89</v>
      </c>
      <c r="E62" t="n" s="8">
        <v>2.0</v>
      </c>
      <c r="F62" t="n" s="8">
        <v>1830.0</v>
      </c>
      <c r="G62" t="s" s="8">
        <v>53</v>
      </c>
      <c r="H62" t="s" s="8">
        <v>50</v>
      </c>
      <c r="I62" t="s" s="8">
        <v>156</v>
      </c>
    </row>
    <row r="63" ht="16.0" customHeight="true">
      <c r="A63" t="n" s="7">
        <v>6.042262E7</v>
      </c>
      <c r="B63" t="s" s="8">
        <v>51</v>
      </c>
      <c r="C63" t="n" s="8">
        <f>IF(false,"120922947", "120922947")</f>
      </c>
      <c r="D63" t="s" s="8">
        <v>61</v>
      </c>
      <c r="E63" t="n" s="8">
        <v>1.0</v>
      </c>
      <c r="F63" t="n" s="8">
        <v>1355.0</v>
      </c>
      <c r="G63" t="s" s="8">
        <v>53</v>
      </c>
      <c r="H63" t="s" s="8">
        <v>50</v>
      </c>
      <c r="I63" t="s" s="8">
        <v>157</v>
      </c>
    </row>
    <row r="64" ht="16.0" customHeight="true">
      <c r="A64" t="n" s="7">
        <v>6.0267251E7</v>
      </c>
      <c r="B64" t="s" s="8">
        <v>68</v>
      </c>
      <c r="C64" t="n" s="8">
        <f>IF(false,"005-1518", "005-1518")</f>
      </c>
      <c r="D64" t="s" s="8">
        <v>75</v>
      </c>
      <c r="E64" t="n" s="8">
        <v>1.0</v>
      </c>
      <c r="F64" t="n" s="8">
        <v>1279.0</v>
      </c>
      <c r="G64" t="s" s="8">
        <v>53</v>
      </c>
      <c r="H64" t="s" s="8">
        <v>50</v>
      </c>
      <c r="I64" t="s" s="8">
        <v>158</v>
      </c>
    </row>
    <row r="65" ht="16.0" customHeight="true">
      <c r="A65" t="n" s="7">
        <v>6.0466852E7</v>
      </c>
      <c r="B65" t="s" s="8">
        <v>54</v>
      </c>
      <c r="C65" t="n" s="8">
        <f>IF(false,"003-321", "003-321")</f>
      </c>
      <c r="D65" t="s" s="8">
        <v>159</v>
      </c>
      <c r="E65" t="n" s="8">
        <v>4.0</v>
      </c>
      <c r="F65" t="n" s="8">
        <v>2363.0</v>
      </c>
      <c r="G65" t="s" s="8">
        <v>53</v>
      </c>
      <c r="H65" t="s" s="8">
        <v>50</v>
      </c>
      <c r="I65" t="s" s="8">
        <v>160</v>
      </c>
    </row>
    <row r="66" ht="16.0" customHeight="true">
      <c r="A66" t="n" s="7">
        <v>6.0486267E7</v>
      </c>
      <c r="B66" t="s" s="8">
        <v>54</v>
      </c>
      <c r="C66" t="n" s="8">
        <f>IF(false,"003-321", "003-321")</f>
      </c>
      <c r="D66" t="s" s="8">
        <v>159</v>
      </c>
      <c r="E66" t="n" s="8">
        <v>2.0</v>
      </c>
      <c r="F66" t="n" s="8">
        <v>1698.0</v>
      </c>
      <c r="G66" t="s" s="8">
        <v>53</v>
      </c>
      <c r="H66" t="s" s="8">
        <v>50</v>
      </c>
      <c r="I66" t="s" s="8">
        <v>161</v>
      </c>
    </row>
    <row r="67" ht="16.0" customHeight="true">
      <c r="A67" t="n" s="7">
        <v>6.0437006E7</v>
      </c>
      <c r="B67" t="s" s="8">
        <v>51</v>
      </c>
      <c r="C67" t="n" s="8">
        <f>IF(false,"002-101", "002-101")</f>
      </c>
      <c r="D67" t="s" s="8">
        <v>79</v>
      </c>
      <c r="E67" t="n" s="8">
        <v>1.0</v>
      </c>
      <c r="F67" t="n" s="8">
        <v>1265.0</v>
      </c>
      <c r="G67" t="s" s="8">
        <v>53</v>
      </c>
      <c r="H67" t="s" s="8">
        <v>50</v>
      </c>
      <c r="I67" t="s" s="8">
        <v>162</v>
      </c>
    </row>
    <row r="68" ht="16.0" customHeight="true">
      <c r="A68" t="n" s="7">
        <v>6.0413381E7</v>
      </c>
      <c r="B68" t="s" s="8">
        <v>51</v>
      </c>
      <c r="C68" t="n" s="8">
        <f>IF(false,"005-1520", "005-1520")</f>
      </c>
      <c r="D68" t="s" s="8">
        <v>163</v>
      </c>
      <c r="E68" t="n" s="8">
        <v>1.0</v>
      </c>
      <c r="F68" t="n" s="8">
        <v>1230.0</v>
      </c>
      <c r="G68" t="s" s="8">
        <v>53</v>
      </c>
      <c r="H68" t="s" s="8">
        <v>50</v>
      </c>
      <c r="I68" t="s" s="8">
        <v>164</v>
      </c>
    </row>
    <row r="69" ht="16.0" customHeight="true">
      <c r="A69" t="n" s="7">
        <v>6.0452809E7</v>
      </c>
      <c r="B69" t="s" s="8">
        <v>51</v>
      </c>
      <c r="C69" t="n" s="8">
        <f>IF(false,"120921900", "120921900")</f>
      </c>
      <c r="D69" t="s" s="8">
        <v>100</v>
      </c>
      <c r="E69" t="n" s="8">
        <v>1.0</v>
      </c>
      <c r="F69" t="n" s="8">
        <v>995.0</v>
      </c>
      <c r="G69" t="s" s="8">
        <v>53</v>
      </c>
      <c r="H69" t="s" s="8">
        <v>50</v>
      </c>
      <c r="I69" t="s" s="8">
        <v>165</v>
      </c>
    </row>
    <row r="70" ht="16.0" customHeight="true">
      <c r="A70" t="n" s="7">
        <v>6.0546272E7</v>
      </c>
      <c r="B70" t="s" s="8">
        <v>54</v>
      </c>
      <c r="C70" t="n" s="8">
        <f>IF(false,"120921939", "120921939")</f>
      </c>
      <c r="D70" t="s" s="8">
        <v>135</v>
      </c>
      <c r="E70" t="n" s="8">
        <v>1.0</v>
      </c>
      <c r="F70" t="n" s="8">
        <v>890.0</v>
      </c>
      <c r="G70" t="s" s="8">
        <v>53</v>
      </c>
      <c r="H70" t="s" s="8">
        <v>50</v>
      </c>
      <c r="I70" t="s" s="8">
        <v>166</v>
      </c>
    </row>
    <row r="71" ht="16.0" customHeight="true">
      <c r="A71" t="n" s="7">
        <v>6.0566207E7</v>
      </c>
      <c r="B71" t="s" s="8">
        <v>54</v>
      </c>
      <c r="C71" t="n" s="8">
        <f>IF(false,"120922945", "120922945")</f>
      </c>
      <c r="D71" t="s" s="8">
        <v>167</v>
      </c>
      <c r="E71" t="n" s="8">
        <v>1.0</v>
      </c>
      <c r="F71" t="n" s="8">
        <v>1969.0</v>
      </c>
      <c r="G71" t="s" s="8">
        <v>53</v>
      </c>
      <c r="H71" t="s" s="8">
        <v>50</v>
      </c>
      <c r="I71" t="s" s="8">
        <v>168</v>
      </c>
    </row>
    <row r="72" ht="16.0" customHeight="true">
      <c r="A72" t="n" s="7">
        <v>6.0411433E7</v>
      </c>
      <c r="B72" t="s" s="8">
        <v>51</v>
      </c>
      <c r="C72" t="n" s="8">
        <f>IF(false,"120922947", "120922947")</f>
      </c>
      <c r="D72" t="s" s="8">
        <v>61</v>
      </c>
      <c r="E72" t="n" s="8">
        <v>1.0</v>
      </c>
      <c r="F72" t="n" s="8">
        <v>1769.0</v>
      </c>
      <c r="G72" t="s" s="8">
        <v>53</v>
      </c>
      <c r="H72" t="s" s="8">
        <v>50</v>
      </c>
      <c r="I72" t="s" s="8">
        <v>169</v>
      </c>
    </row>
    <row r="73" ht="16.0" customHeight="true">
      <c r="A73" t="n" s="7">
        <v>6.0421587E7</v>
      </c>
      <c r="B73" t="s" s="8">
        <v>51</v>
      </c>
      <c r="C73" t="n" s="8">
        <f>IF(false,"120922954", "120922954")</f>
      </c>
      <c r="D73" t="s" s="8">
        <v>170</v>
      </c>
      <c r="E73" t="n" s="8">
        <v>1.0</v>
      </c>
      <c r="F73" t="n" s="8">
        <v>1.0</v>
      </c>
      <c r="G73" t="s" s="8">
        <v>53</v>
      </c>
      <c r="H73" t="s" s="8">
        <v>50</v>
      </c>
      <c r="I73" t="s" s="8">
        <v>171</v>
      </c>
    </row>
    <row r="74" ht="16.0" customHeight="true">
      <c r="A74" t="n" s="7">
        <v>6.0490892E7</v>
      </c>
      <c r="B74" t="s" s="8">
        <v>54</v>
      </c>
      <c r="C74" t="n" s="8">
        <f>IF(false,"120921816", "120921816")</f>
      </c>
      <c r="D74" t="s" s="8">
        <v>172</v>
      </c>
      <c r="E74" t="n" s="8">
        <v>1.0</v>
      </c>
      <c r="F74" t="n" s="8">
        <v>502.0</v>
      </c>
      <c r="G74" t="s" s="8">
        <v>53</v>
      </c>
      <c r="H74" t="s" s="8">
        <v>50</v>
      </c>
      <c r="I74" t="s" s="8">
        <v>173</v>
      </c>
    </row>
    <row r="75" ht="16.0" customHeight="true">
      <c r="A75" t="n" s="7">
        <v>6.0130355E7</v>
      </c>
      <c r="B75" t="s" s="8">
        <v>72</v>
      </c>
      <c r="C75" t="n" s="8">
        <f>IF(false,"2152400592", "2152400592")</f>
      </c>
      <c r="D75" t="s" s="8">
        <v>124</v>
      </c>
      <c r="E75" t="n" s="8">
        <v>1.0</v>
      </c>
      <c r="F75" t="n" s="8">
        <v>2129.0</v>
      </c>
      <c r="G75" t="s" s="8">
        <v>53</v>
      </c>
      <c r="H75" t="s" s="8">
        <v>50</v>
      </c>
      <c r="I75" t="s" s="8">
        <v>174</v>
      </c>
    </row>
    <row r="76" ht="16.0" customHeight="true">
      <c r="A76" t="n" s="7">
        <v>6.0453957E7</v>
      </c>
      <c r="B76" t="s" s="8">
        <v>51</v>
      </c>
      <c r="C76" t="n" s="8">
        <f>IF(false,"005-1519", "005-1519")</f>
      </c>
      <c r="D76" t="s" s="8">
        <v>83</v>
      </c>
      <c r="E76" t="n" s="8">
        <v>1.0</v>
      </c>
      <c r="F76" t="n" s="8">
        <v>1078.0</v>
      </c>
      <c r="G76" t="s" s="8">
        <v>53</v>
      </c>
      <c r="H76" t="s" s="8">
        <v>50</v>
      </c>
      <c r="I76" t="s" s="8">
        <v>175</v>
      </c>
    </row>
    <row r="77" ht="16.0" customHeight="true">
      <c r="A77" t="n" s="7">
        <v>6.0359601E7</v>
      </c>
      <c r="B77" t="s" s="8">
        <v>51</v>
      </c>
      <c r="C77" t="n" s="8">
        <f>IF(false,"005-1512", "005-1512")</f>
      </c>
      <c r="D77" t="s" s="8">
        <v>115</v>
      </c>
      <c r="E77" t="n" s="8">
        <v>2.0</v>
      </c>
      <c r="F77" t="n" s="8">
        <v>1446.0</v>
      </c>
      <c r="G77" t="s" s="8">
        <v>53</v>
      </c>
      <c r="H77" t="s" s="8">
        <v>50</v>
      </c>
      <c r="I77" t="s" s="8">
        <v>176</v>
      </c>
    </row>
    <row r="78" ht="16.0" customHeight="true">
      <c r="A78" t="n" s="7">
        <v>6.0278887E7</v>
      </c>
      <c r="B78" t="s" s="8">
        <v>68</v>
      </c>
      <c r="C78" t="n" s="8">
        <f>IF(false,"005-1517", "005-1517")</f>
      </c>
      <c r="D78" t="s" s="8">
        <v>177</v>
      </c>
      <c r="E78" t="n" s="8">
        <v>4.0</v>
      </c>
      <c r="F78" t="n" s="8">
        <v>3100.0</v>
      </c>
      <c r="G78" t="s" s="8">
        <v>53</v>
      </c>
      <c r="H78" t="s" s="8">
        <v>50</v>
      </c>
      <c r="I78" t="s" s="8">
        <v>178</v>
      </c>
    </row>
    <row r="79" ht="16.0" customHeight="true">
      <c r="A79" t="n" s="7">
        <v>6.0480573E7</v>
      </c>
      <c r="B79" t="s" s="8">
        <v>54</v>
      </c>
      <c r="C79" t="n" s="8">
        <f>IF(false,"120921957", "120921957")</f>
      </c>
      <c r="D79" t="s" s="8">
        <v>57</v>
      </c>
      <c r="E79" t="n" s="8">
        <v>1.0</v>
      </c>
      <c r="F79" t="n" s="8">
        <v>873.0</v>
      </c>
      <c r="G79" t="s" s="8">
        <v>53</v>
      </c>
      <c r="H79" t="s" s="8">
        <v>50</v>
      </c>
      <c r="I79" t="s" s="8">
        <v>179</v>
      </c>
    </row>
    <row r="80" ht="16.0" customHeight="true"/>
    <row r="81" ht="16.0" customHeight="true">
      <c r="A81" t="s" s="1">
        <v>37</v>
      </c>
      <c r="B81" s="1"/>
      <c r="C81" s="1"/>
      <c r="D81" s="1"/>
      <c r="E81" s="1"/>
      <c r="F81" t="n" s="8">
        <v>114300.0</v>
      </c>
      <c r="G81" s="2"/>
    </row>
    <row r="82" ht="16.0" customHeight="true"/>
    <row r="83" ht="16.0" customHeight="true">
      <c r="A83" t="s" s="1">
        <v>36</v>
      </c>
    </row>
    <row r="84" ht="34.0" customHeight="true">
      <c r="A84" t="s" s="9">
        <v>38</v>
      </c>
      <c r="B84" t="s" s="9">
        <v>0</v>
      </c>
      <c r="C84" t="s" s="9">
        <v>43</v>
      </c>
      <c r="D84" t="s" s="9">
        <v>1</v>
      </c>
      <c r="E84" t="s" s="9">
        <v>2</v>
      </c>
      <c r="F84" t="s" s="9">
        <v>39</v>
      </c>
      <c r="G84" t="s" s="9">
        <v>5</v>
      </c>
      <c r="H84" t="s" s="9">
        <v>3</v>
      </c>
      <c r="I84" t="s" s="9">
        <v>4</v>
      </c>
    </row>
    <row r="85" ht="16.0" customHeight="true">
      <c r="A85" t="n" s="8">
        <v>5.9114364E7</v>
      </c>
      <c r="B85" t="s" s="8">
        <v>180</v>
      </c>
      <c r="C85" t="n" s="8">
        <f>IF(false,"120922944", "120922944")</f>
      </c>
      <c r="D85" t="s" s="8">
        <v>181</v>
      </c>
      <c r="E85" t="n" s="8">
        <v>1.0</v>
      </c>
      <c r="F85" t="n" s="8">
        <v>-1035.0</v>
      </c>
      <c r="G85" t="s" s="8">
        <v>182</v>
      </c>
      <c r="H85" t="s" s="8">
        <v>54</v>
      </c>
      <c r="I85" t="s" s="8">
        <v>183</v>
      </c>
    </row>
    <row r="86" ht="16.0" customHeight="true">
      <c r="A86" t="n" s="8">
        <v>5.9916715E7</v>
      </c>
      <c r="B86" t="s" s="8">
        <v>56</v>
      </c>
      <c r="C86" t="n" s="8">
        <f>IF(false,"120922351", "120922351")</f>
      </c>
      <c r="D86" t="s" s="8">
        <v>184</v>
      </c>
      <c r="E86" t="n" s="8">
        <v>1.0</v>
      </c>
      <c r="F86" t="n" s="8">
        <v>-644.0</v>
      </c>
      <c r="G86" t="s" s="8">
        <v>182</v>
      </c>
      <c r="H86" t="s" s="8">
        <v>54</v>
      </c>
      <c r="I86" t="s" s="8">
        <v>185</v>
      </c>
    </row>
    <row r="87" ht="16.0" customHeight="true"/>
    <row r="88" ht="16.0" customHeight="true">
      <c r="A88" t="s" s="1">
        <v>37</v>
      </c>
      <c r="F88" t="n" s="8">
        <v>-1679.0</v>
      </c>
      <c r="G88" s="2"/>
      <c r="H88" s="0"/>
      <c r="I88" s="0"/>
    </row>
    <row r="89" ht="16.0" customHeight="true">
      <c r="A89" s="1"/>
      <c r="B89" s="1"/>
      <c r="C89" s="1"/>
      <c r="D89" s="1"/>
      <c r="E89" s="1"/>
      <c r="F89" s="1"/>
      <c r="G89" s="1"/>
      <c r="H89" s="1"/>
      <c r="I89" s="1"/>
    </row>
    <row r="90" ht="16.0" customHeight="true">
      <c r="A90" t="s" s="1">
        <v>40</v>
      </c>
    </row>
    <row r="91" ht="34.0" customHeight="true">
      <c r="A91" t="s" s="9">
        <v>47</v>
      </c>
      <c r="B91" t="s" s="9">
        <v>48</v>
      </c>
      <c r="C91" s="9"/>
      <c r="D91" s="9"/>
      <c r="E91" s="9"/>
      <c r="F91" t="s" s="9">
        <v>39</v>
      </c>
      <c r="G91" t="s" s="9">
        <v>5</v>
      </c>
      <c r="H91" t="s" s="9">
        <v>3</v>
      </c>
      <c r="I91" t="s" s="9">
        <v>4</v>
      </c>
    </row>
    <row r="92" ht="16.0" customHeight="true"/>
    <row r="93" ht="16.0" customHeight="true">
      <c r="A93" t="s" s="1">
        <v>37</v>
      </c>
      <c r="F93" t="n" s="8">
        <v>0.0</v>
      </c>
      <c r="G93" s="2"/>
      <c r="H93" s="0"/>
      <c r="I93" s="0"/>
    </row>
    <row r="94" ht="16.0" customHeight="true">
      <c r="A94" s="1"/>
      <c r="B94" s="1"/>
      <c r="C94" s="1"/>
      <c r="D94" s="1"/>
      <c r="E94" s="1"/>
      <c r="F94" s="1"/>
      <c r="G94" s="1"/>
      <c r="H94" s="1"/>
      <c r="I94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