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<sst xmlns="http://schemas.openxmlformats.org/spreadsheetml/2006/main" count="712" uniqueCount="162">
  <si>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</si>
  <si>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</si>
  <si>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</si>
  <si>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</si>
  <si>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</si>
  <si>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</si>
  <si>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</si>
  <si>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</si>
  <si>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</si>
  <si>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</si>
  <si>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</si>
  <si>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</si>
  <si>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</si>
  <si>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</si>
  <si>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</si>
  <si>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</si>
  <si>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</si>
  <si>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</si>
  <si>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</si>
  <si>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</si>
  <si>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</si>
  <si>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</si>
  <si>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</si>
  <si>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</si>
  <si>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</si>
  <si>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</si>
  <si>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</si>
  <si>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</si>
  <si>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</si>
  <si>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</si>
  <si>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</si>
  <si>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</si>
  <si>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</si>
  <si>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</si>
  <si>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</si>
  <si>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</si>
  <si>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</si>
  <si>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</si>
  <si>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</si>
  <si>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</si>
  <si>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</si>
  <si>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</si>
  <si>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</si>
  <si>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</si>
  <si>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</si>
  <si>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</si>
  <si>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</si>
  <si>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</si>
  <si>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</si>
  <si>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</si>
  <si>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21.05.2021</t>
  </si>
  <si>
    <t>16.05.2021</t>
  </si>
  <si>
    <t>Biore увлажняющая сыворотка для умывания и снятия макияжа, 210 мл</t>
  </si>
  <si>
    <t>Платёж за скидку по баллам Яндекс.Плюса</t>
  </si>
  <si>
    <t>20.05.2021</t>
  </si>
  <si>
    <t>60a0af750fe995712f21d990</t>
  </si>
  <si>
    <t>19.05.2021</t>
  </si>
  <si>
    <t>Missha BB крем Perfect Cover, SPF 42, 20 мл, оттенок: 21 light beige</t>
  </si>
  <si>
    <t>Платёж за скидку по бонусам СберСпасибо</t>
  </si>
  <si>
    <t>60a513643b317664dc201415</t>
  </si>
  <si>
    <t>Merries подгузники L (9-14 кг) 54 шт.</t>
  </si>
  <si>
    <t>60a0de8283b1f25fd8fe6de7</t>
  </si>
  <si>
    <t>Bonibelle Pearl Aura Brightening Control Cream Крем для сияния кожи лица с экстрактом жемчуга, 80 мл</t>
  </si>
  <si>
    <t>Платёж за скидку маркетплейса</t>
  </si>
  <si>
    <t>60a62e75f4c0cb259c0dbf5b</t>
  </si>
  <si>
    <t>Missha BB крем Perfect Cover, SPF 42, 20 мл, оттенок: 23 natural beige</t>
  </si>
  <si>
    <t>60a51772dbdc31b8652536ed</t>
  </si>
  <si>
    <t>17.05.2021</t>
  </si>
  <si>
    <t>Соска Pigeon Peristaltic PLUS S 1м+, 2 шт. бесцветный</t>
  </si>
  <si>
    <t>60a63425863e4e21552b7205</t>
  </si>
  <si>
    <t>60a4b52c32da8399b898bcb1</t>
  </si>
  <si>
    <t>60a2aa3f954f6b2db0f84363</t>
  </si>
  <si>
    <t>Manuoki подгузники UltraThin M (6-11 кг) 56 шт.</t>
  </si>
  <si>
    <t>60a523ab863e4e40e2d22c51</t>
  </si>
  <si>
    <t>09.05.2021</t>
  </si>
  <si>
    <t>Goo.N подгузники M (6-11 кг) 64 шт.</t>
  </si>
  <si>
    <t>60a64c785a39511125fabb1b</t>
  </si>
  <si>
    <t>Goo.N подгузники S (4-8 кг) 84 шт.</t>
  </si>
  <si>
    <t>60a50006c3080f321c0900bd</t>
  </si>
  <si>
    <t>Moist Diane Perfect Beauty Увлажнение Бальзам-маска кератиновая, 450 мл</t>
  </si>
  <si>
    <t>60a4b9dadbdc31380d2536a4</t>
  </si>
  <si>
    <t>15.05.2021</t>
  </si>
  <si>
    <t>Lion Отбеливатель Bright дезинфицирующий для ежедневного использования, 720 мл</t>
  </si>
  <si>
    <t>60a661569066f45a8f3a9e6f</t>
  </si>
  <si>
    <t>Goo.N трусики Сheerful Baby M (6-11 кг) 54 шт.</t>
  </si>
  <si>
    <t>60a66275863e4e17fa2b7201</t>
  </si>
  <si>
    <t>14.05.2021</t>
  </si>
  <si>
    <t>Jigott Collagen Healing Cream Ночной омолаживающий лечебный крем для лица с коллагеном, 100 г</t>
  </si>
  <si>
    <t>60a6644394d52730d5257a5d</t>
  </si>
  <si>
    <t>11.05.2021</t>
  </si>
  <si>
    <t>YokoSun трусики L (9-14 кг) 44 шт.</t>
  </si>
  <si>
    <t>60a666c5b9f8ed6c248b3543</t>
  </si>
  <si>
    <t>18.05.2021</t>
  </si>
  <si>
    <t>Pigeon Бутылочка Перистальтик Плюс с широким горлом PP, 160 мл, с рождения, бесцветный</t>
  </si>
  <si>
    <t>60a3ab6e863e4e38f071eb05</t>
  </si>
  <si>
    <t>Holika Holika очищающая маска Skin and Pore Zero с глиной, 100 мл</t>
  </si>
  <si>
    <t>60a67786bed21e6bef9bbdbe</t>
  </si>
  <si>
    <t>60a677a073990148e7c2cf62</t>
  </si>
  <si>
    <t>Goo.N трусики Ultra XL (12-20 кг) 50 шт.</t>
  </si>
  <si>
    <t>60a677c6c5311b50c752f572</t>
  </si>
  <si>
    <t>60a677fb954f6bdc0bccba72</t>
  </si>
  <si>
    <t>60a2df3c5a39515b65f9ebaa</t>
  </si>
  <si>
    <t>Palmbaby трусики Ультратонкие L (9-14 кг) 44 шт.</t>
  </si>
  <si>
    <t>60a293ff5a39517b70e69d78</t>
  </si>
  <si>
    <t>Esthetic House Набор Кондиционер + шампунь для волос CP-1, 500 мл + 100 мл</t>
  </si>
  <si>
    <t>60a683c54f5c6e3dc9f34c52</t>
  </si>
  <si>
    <t>FLOR de MAN шампунь JEJU PRICKLY PEAR, 500 мл</t>
  </si>
  <si>
    <t>60a69b8ddbdc31492096957e</t>
  </si>
  <si>
    <t>60a6a97204e9430aa5d90ea4</t>
  </si>
  <si>
    <t>Some By Mi Bye Bye Blackhead маска для лица от черных точек, 120 г</t>
  </si>
  <si>
    <t>60a18793863e4e6195affe0a</t>
  </si>
  <si>
    <t>Merries подгузники XL (12-20 кг)</t>
  </si>
  <si>
    <t>60a5fc2e3b3176694c201431</t>
  </si>
  <si>
    <t>NS FaFa Japan Концентрированный кондиционер для белья Путешествие в Шотландию, 1.4 л</t>
  </si>
  <si>
    <t>60a5028b7153b319df82cc31</t>
  </si>
  <si>
    <t>Manuoki подгузники UltraThin L (12+ кг) 44 шт.</t>
  </si>
  <si>
    <t>60a5ff3bb9f8ed6b142315c6</t>
  </si>
  <si>
    <t>Гель для стирки Kao Attack Bio EX, 0.77 кг, дой-пак</t>
  </si>
  <si>
    <t>60a6fe0c3620c22b9bba6fea</t>
  </si>
  <si>
    <t>60a6fe2b3b31762ffed5071f</t>
  </si>
  <si>
    <t>60a52db03620c27cbcf8e831</t>
  </si>
  <si>
    <t>Merries подгузники M (6-11 кг)</t>
  </si>
  <si>
    <t>60a6fedec5311b5a9b52f572</t>
  </si>
  <si>
    <t>Pigeon Концентрированный кондиционер для белья Blue Bianca, 3.5 л</t>
  </si>
  <si>
    <t>60a6feec5a3951b8d0577640</t>
  </si>
  <si>
    <t>Jigott Snail Lifting Cream Подтягивающий крем для лица с экстрактом слизи улитки, 70 мл</t>
  </si>
  <si>
    <t>60a4b4f33620c24addf8e8bb</t>
  </si>
  <si>
    <t>60a4abd56a86437666c36813</t>
  </si>
  <si>
    <t>Vivienne Sabo Тушь для ресниц Regard Coquette, 01 черная</t>
  </si>
  <si>
    <t>60a6ffa8b9f8ed0819a0a2c4</t>
  </si>
  <si>
    <t>60a6ffab20d51d24f26d12a6</t>
  </si>
  <si>
    <t>Смесь Kabrita 4 GOLD для комфортного пищеварения, старше 18 месяцев, 800 г</t>
  </si>
  <si>
    <t>60a6fff27153b3da6972c532</t>
  </si>
  <si>
    <t>60a5fc35954f6b31c94f6e4c</t>
  </si>
  <si>
    <t>Goo.N трусики Ultra XL (12-20 кг)</t>
  </si>
  <si>
    <t>60a5f07cc5311b63a999b4df</t>
  </si>
  <si>
    <t>Merries подгузники L (9-14 кг) 64 шт.</t>
  </si>
  <si>
    <t>60a702f004e9436f20d90e93</t>
  </si>
  <si>
    <t>60a4bab38927ca181766ab9f</t>
  </si>
  <si>
    <t>Гель для душа Biore Персиковый соблазн, 480 мл</t>
  </si>
  <si>
    <t>60a7047620d51d21c56d129b</t>
  </si>
  <si>
    <t>60a7054c04e9439fdbd90e93</t>
  </si>
  <si>
    <t>Pigeon Бутылочка Перистальтик Плюс с широким горлом PP, 240 мл, с 3 месяцев, бесцветный</t>
  </si>
  <si>
    <t>60a2f8c4c3080f8d2c08ff66</t>
  </si>
  <si>
    <t>Ёkitto трусики XXL (15+ кг) 34 шт.</t>
  </si>
  <si>
    <t>60a70eabb9f8ed96dba0a2bf</t>
  </si>
  <si>
    <t>Nagara поглотитель запаха Aqua Beads</t>
  </si>
  <si>
    <t>60a70ec33b31761c3ed5071c</t>
  </si>
  <si>
    <t>60a56af87153b352ae82cb98</t>
  </si>
  <si>
    <t>Спонж конняку для умывания лица с экстрактом зеленого чая, YAMAMOTO 1 шт</t>
  </si>
  <si>
    <t>60a70f923b317644e8d50722</t>
  </si>
  <si>
    <t>60a712c9f98801b329349077</t>
  </si>
  <si>
    <t>Sandokkaebi Порошок для чистки барабанов стиральных машин 450 г</t>
  </si>
  <si>
    <t>60a614ffdbdc31b96c25373f</t>
  </si>
  <si>
    <t>60a720f904e9431e7bd90e9e</t>
  </si>
  <si>
    <t>Merries трусики XXL (15-28 кг) 32 шт.</t>
  </si>
  <si>
    <t>60a403a5b9f8edb5602316a4</t>
  </si>
  <si>
    <t>Enough Collagen Hydro Moisture Cleansing and Massage Крем для лица массажный с коллагеном, 300 мл</t>
  </si>
  <si>
    <t>60a616498927ca870b66ab36</t>
  </si>
  <si>
    <t>Merries подгузники XL (12-20 кг) 44 шт.</t>
  </si>
  <si>
    <t>Возврат платежа за скидку маркетплейса</t>
  </si>
  <si>
    <t>60a6b24d94d5271abf61928a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</si>
</sst>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847245.0</v>
      </c>
    </row>
    <row r="4" spans="1:9" s="3" customFormat="1" x14ac:dyDescent="0.2" ht="16.0" customHeight="true">
      <c r="A4" s="3" t="s">
        <v>34</v>
      </c>
      <c r="B4" s="10" t="n">
        <v>13186.0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4.6909618E7</v>
      </c>
      <c r="B8" s="8" t="s">
        <v>51</v>
      </c>
      <c r="C8" s="8" t="n">
        <f>IF(false,"120921818", "120921818")</f>
      </c>
      <c r="D8" s="8" t="s">
        <v>52</v>
      </c>
      <c r="E8" s="8" t="n">
        <v>1.0</v>
      </c>
      <c r="F8" s="8" t="n">
        <v>28.0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4.7338744E7</v>
      </c>
      <c r="B9" t="s" s="8">
        <v>56</v>
      </c>
      <c r="C9" t="n" s="8">
        <f>IF(false,"120921439", "120921439")</f>
      </c>
      <c r="D9" t="s" s="8">
        <v>57</v>
      </c>
      <c r="E9" t="n" s="8">
        <v>1.0</v>
      </c>
      <c r="F9" t="n" s="8">
        <v>132.0</v>
      </c>
      <c r="G9" t="s" s="8">
        <v>58</v>
      </c>
      <c r="H9" t="s" s="8">
        <v>54</v>
      </c>
      <c r="I9" t="s" s="8">
        <v>59</v>
      </c>
    </row>
    <row r="10" spans="1:9" x14ac:dyDescent="0.2" ht="16.0" customHeight="true">
      <c r="A10" s="7" t="n">
        <v>4.692817E7</v>
      </c>
      <c r="B10" s="8" t="s">
        <v>51</v>
      </c>
      <c r="C10" s="8" t="n">
        <f>IF(false,"003-315", "003-315")</f>
      </c>
      <c r="D10" s="8" t="s">
        <v>60</v>
      </c>
      <c r="E10" s="8" t="n">
        <v>2.0</v>
      </c>
      <c r="F10" s="8" t="n">
        <v>673.0</v>
      </c>
      <c r="G10" s="8" t="s">
        <v>53</v>
      </c>
      <c r="H10" t="s" s="8">
        <v>54</v>
      </c>
      <c r="I10" t="s" s="8">
        <v>61</v>
      </c>
    </row>
    <row r="11" ht="16.0" customHeight="true">
      <c r="A11" t="n" s="7">
        <v>4.6971495E7</v>
      </c>
      <c r="B11" t="s" s="8">
        <v>51</v>
      </c>
      <c r="C11" t="n" s="8">
        <f>IF(false,"120922688", "120922688")</f>
      </c>
      <c r="D11" t="s" s="8">
        <v>62</v>
      </c>
      <c r="E11" t="n" s="8">
        <v>1.0</v>
      </c>
      <c r="F11" t="n" s="8">
        <v>128.0</v>
      </c>
      <c r="G11" t="s" s="8">
        <v>63</v>
      </c>
      <c r="H11" t="s" s="8">
        <v>54</v>
      </c>
      <c r="I11" t="s" s="8">
        <v>64</v>
      </c>
    </row>
    <row r="12" spans="1:9" x14ac:dyDescent="0.2" ht="16.0" customHeight="true">
      <c r="A12" s="7" t="n">
        <v>4.7340631E7</v>
      </c>
      <c r="B12" t="s" s="8">
        <v>56</v>
      </c>
      <c r="C12" t="n" s="8">
        <f>IF(false,"120921947", "120921947")</f>
      </c>
      <c r="D12" t="s" s="8">
        <v>65</v>
      </c>
      <c r="E12" t="n" s="8">
        <v>1.0</v>
      </c>
      <c r="F12" t="n" s="8">
        <v>171.0</v>
      </c>
      <c r="G12" t="s" s="8">
        <v>58</v>
      </c>
      <c r="H12" t="s" s="8">
        <v>54</v>
      </c>
      <c r="I12" t="s" s="8">
        <v>66</v>
      </c>
    </row>
    <row r="13" spans="1:9" s="8" customFormat="1" ht="16.0" x14ac:dyDescent="0.2" customHeight="true">
      <c r="A13" s="7" t="n">
        <v>4.7118869E7</v>
      </c>
      <c r="B13" s="8" t="s">
        <v>67</v>
      </c>
      <c r="C13" s="8" t="n">
        <f>IF(false,"005-1256", "005-1256")</f>
      </c>
      <c r="D13" s="8" t="s">
        <v>68</v>
      </c>
      <c r="E13" s="8" t="n">
        <v>1.0</v>
      </c>
      <c r="F13" s="8" t="n">
        <v>96.0</v>
      </c>
      <c r="G13" s="8" t="s">
        <v>63</v>
      </c>
      <c r="H13" s="8" t="s">
        <v>54</v>
      </c>
      <c r="I13" s="8" t="s">
        <v>69</v>
      </c>
    </row>
    <row r="14" spans="1:9" x14ac:dyDescent="0.2" ht="16.0" customHeight="true">
      <c r="A14" s="7" t="n">
        <v>4.7286732E7</v>
      </c>
      <c r="B14" s="8" t="s">
        <v>56</v>
      </c>
      <c r="C14" s="8" t="n">
        <f>IF(false,"120921947", "120921947")</f>
      </c>
      <c r="D14" s="8" t="s">
        <v>65</v>
      </c>
      <c r="E14" s="8" t="n">
        <v>1.0</v>
      </c>
      <c r="F14" s="8" t="n">
        <v>21.0</v>
      </c>
      <c r="G14" s="8" t="s">
        <v>58</v>
      </c>
      <c r="H14" s="8" t="s">
        <v>54</v>
      </c>
      <c r="I14" s="8" t="s">
        <v>70</v>
      </c>
    </row>
    <row r="15" ht="16.0" customHeight="true">
      <c r="A15" t="n" s="7">
        <v>4.7118869E7</v>
      </c>
      <c r="B15" t="s" s="8">
        <v>67</v>
      </c>
      <c r="C15" t="n" s="8">
        <f>IF(false,"005-1256", "005-1256")</f>
      </c>
      <c r="D15" t="s" s="8">
        <v>68</v>
      </c>
      <c r="E15" t="n" s="8">
        <v>1.0</v>
      </c>
      <c r="F15" t="n" s="8">
        <v>321.0</v>
      </c>
      <c r="G15" t="s" s="8">
        <v>53</v>
      </c>
      <c r="H15" t="s" s="8">
        <v>54</v>
      </c>
      <c r="I15" t="s" s="8">
        <v>71</v>
      </c>
    </row>
    <row r="16" spans="1:9" s="1" customFormat="1" x14ac:dyDescent="0.2" ht="16.0" customHeight="true">
      <c r="A16" s="7" t="n">
        <v>4.734618E7</v>
      </c>
      <c r="B16" t="s" s="8">
        <v>56</v>
      </c>
      <c r="C16" t="n" s="8">
        <f>IF(false,"005-1080", "005-1080")</f>
      </c>
      <c r="D16" t="s" s="8">
        <v>72</v>
      </c>
      <c r="E16" t="n" s="8">
        <v>1.0</v>
      </c>
      <c r="F16" s="8" t="n">
        <v>797.0</v>
      </c>
      <c r="G16" s="8" t="s">
        <v>58</v>
      </c>
      <c r="H16" s="8" t="s">
        <v>54</v>
      </c>
      <c r="I16" s="8" t="s">
        <v>73</v>
      </c>
    </row>
    <row r="17" spans="1:9" x14ac:dyDescent="0.2" ht="16.0" customHeight="true">
      <c r="A17" s="7" t="n">
        <v>4.6144976E7</v>
      </c>
      <c r="B17" s="8" t="s">
        <v>74</v>
      </c>
      <c r="C17" s="8" t="n">
        <f>IF(false,"002-100", "002-100")</f>
      </c>
      <c r="D17" s="8" t="s">
        <v>75</v>
      </c>
      <c r="E17" s="8" t="n">
        <v>2.0</v>
      </c>
      <c r="F17" s="8" t="n">
        <v>588.0</v>
      </c>
      <c r="G17" s="8" t="s">
        <v>63</v>
      </c>
      <c r="H17" s="8" t="s">
        <v>54</v>
      </c>
      <c r="I17" s="8" t="s">
        <v>76</v>
      </c>
    </row>
    <row r="18" spans="1:9" x14ac:dyDescent="0.2" ht="16.0" customHeight="true">
      <c r="A18" s="7" t="n">
        <v>4.6144976E7</v>
      </c>
      <c r="B18" t="s" s="8">
        <v>74</v>
      </c>
      <c r="C18" t="n" s="8">
        <f>IF(false,"002-101", "002-101")</f>
      </c>
      <c r="D18" t="s" s="8">
        <v>77</v>
      </c>
      <c r="E18" t="n" s="8">
        <v>1.0</v>
      </c>
      <c r="F18" t="n" s="8">
        <v>278.0</v>
      </c>
      <c r="G18" t="s" s="8">
        <v>63</v>
      </c>
      <c r="H18" t="s" s="8">
        <v>54</v>
      </c>
      <c r="I18" t="s" s="8">
        <v>76</v>
      </c>
    </row>
    <row r="19" spans="1:9" ht="16.0" x14ac:dyDescent="0.2" customHeight="true">
      <c r="A19" s="7" t="n">
        <v>4.7328658E7</v>
      </c>
      <c r="B19" s="8" t="s">
        <v>56</v>
      </c>
      <c r="C19" s="8" t="n">
        <f>IF(false,"005-1080", "005-1080")</f>
      </c>
      <c r="D19" s="8" t="s">
        <v>72</v>
      </c>
      <c r="E19" s="8" t="n">
        <v>1.0</v>
      </c>
      <c r="F19" s="8" t="n">
        <v>109.0</v>
      </c>
      <c r="G19" s="8" t="s">
        <v>58</v>
      </c>
      <c r="H19" s="8" t="s">
        <v>54</v>
      </c>
      <c r="I19" s="8" t="s">
        <v>78</v>
      </c>
    </row>
    <row r="20" spans="1:9" x14ac:dyDescent="0.2" ht="16.0" customHeight="true">
      <c r="A20" s="7" t="n">
        <v>4.7289098E7</v>
      </c>
      <c r="B20" s="8" t="s">
        <v>56</v>
      </c>
      <c r="C20" s="8" t="n">
        <f>IF(false,"120922778", "120922778")</f>
      </c>
      <c r="D20" s="8" t="s">
        <v>79</v>
      </c>
      <c r="E20" s="8" t="n">
        <v>1.0</v>
      </c>
      <c r="F20" s="8" t="n">
        <v>737.0</v>
      </c>
      <c r="G20" s="8" t="s">
        <v>58</v>
      </c>
      <c r="H20" s="8" t="s">
        <v>54</v>
      </c>
      <c r="I20" s="8" t="s">
        <v>80</v>
      </c>
    </row>
    <row r="21" ht="16.0" customHeight="true">
      <c r="A21" t="n" s="7">
        <v>4.6860448E7</v>
      </c>
      <c r="B21" t="s" s="8">
        <v>81</v>
      </c>
      <c r="C21" t="n" s="8">
        <f>IF(false,"120923060", "120923060")</f>
      </c>
      <c r="D21" t="s" s="8">
        <v>82</v>
      </c>
      <c r="E21" t="n" s="8">
        <v>5.0</v>
      </c>
      <c r="F21" t="n" s="8">
        <v>210.0</v>
      </c>
      <c r="G21" t="s" s="8">
        <v>63</v>
      </c>
      <c r="H21" t="s" s="8">
        <v>54</v>
      </c>
      <c r="I21" t="s" s="8">
        <v>83</v>
      </c>
    </row>
    <row r="22" spans="1:9" s="1" customFormat="1" x14ac:dyDescent="0.2" ht="16.0" customHeight="true">
      <c r="A22" s="7" t="n">
        <v>4.7067723E7</v>
      </c>
      <c r="B22" t="s" s="8">
        <v>67</v>
      </c>
      <c r="C22" t="n" s="8">
        <f>IF(false,"005-1357", "005-1357")</f>
      </c>
      <c r="D22" t="s" s="8">
        <v>84</v>
      </c>
      <c r="E22" t="n" s="8">
        <v>1.0</v>
      </c>
      <c r="F22" s="8" t="n">
        <v>96.0</v>
      </c>
      <c r="G22" s="8" t="s">
        <v>63</v>
      </c>
      <c r="H22" s="8" t="s">
        <v>54</v>
      </c>
      <c r="I22" s="8" t="s">
        <v>85</v>
      </c>
    </row>
    <row r="23" spans="1:9" x14ac:dyDescent="0.2" ht="16.0" customHeight="true">
      <c r="A23" s="7" t="n">
        <v>4.6703561E7</v>
      </c>
      <c r="B23" s="8" t="s">
        <v>86</v>
      </c>
      <c r="C23" s="8" t="n">
        <f>IF(false,"120921872", "120921872")</f>
      </c>
      <c r="D23" s="8" t="s">
        <v>87</v>
      </c>
      <c r="E23" s="8" t="n">
        <v>1.0</v>
      </c>
      <c r="F23" s="8" t="n">
        <v>31.0</v>
      </c>
      <c r="G23" s="8" t="s">
        <v>63</v>
      </c>
      <c r="H23" s="8" t="s">
        <v>54</v>
      </c>
      <c r="I23" s="8" t="s">
        <v>88</v>
      </c>
    </row>
    <row r="24" ht="16.0" customHeight="true">
      <c r="A24" t="n" s="7">
        <v>4.6385111E7</v>
      </c>
      <c r="B24" t="s" s="8">
        <v>89</v>
      </c>
      <c r="C24" t="n" s="8">
        <f>IF(false,"005-1515", "005-1515")</f>
      </c>
      <c r="D24" t="s" s="8">
        <v>90</v>
      </c>
      <c r="E24" t="n" s="8">
        <v>3.0</v>
      </c>
      <c r="F24" t="n" s="8">
        <v>102.0</v>
      </c>
      <c r="G24" t="s" s="8">
        <v>63</v>
      </c>
      <c r="H24" t="s" s="8">
        <v>54</v>
      </c>
      <c r="I24" t="s" s="8">
        <v>91</v>
      </c>
    </row>
    <row r="25" spans="1:9" s="1" customFormat="1" x14ac:dyDescent="0.2" ht="16.0" customHeight="true">
      <c r="A25" t="n" s="7">
        <v>4.72011E7</v>
      </c>
      <c r="B25" t="s" s="8">
        <v>92</v>
      </c>
      <c r="C25" t="n" s="8">
        <f>IF(false,"005-1255", "005-1255")</f>
      </c>
      <c r="D25" t="s" s="8">
        <v>93</v>
      </c>
      <c r="E25" t="n" s="8">
        <v>1.0</v>
      </c>
      <c r="F25" t="n" s="8">
        <v>297.0</v>
      </c>
      <c r="G25" t="s" s="8">
        <v>58</v>
      </c>
      <c r="H25" t="s" s="8">
        <v>54</v>
      </c>
      <c r="I25" t="s" s="8">
        <v>94</v>
      </c>
    </row>
    <row r="26" ht="16.0" customHeight="true">
      <c r="A26" t="n" s="7">
        <v>4.7105613E7</v>
      </c>
      <c r="B26" t="s" s="8">
        <v>67</v>
      </c>
      <c r="C26" t="n" s="8">
        <f>IF(false,"120922884", "120922884")</f>
      </c>
      <c r="D26" t="s" s="8">
        <v>95</v>
      </c>
      <c r="E26" t="n" s="8">
        <v>1.0</v>
      </c>
      <c r="F26" t="n" s="8">
        <v>50.0</v>
      </c>
      <c r="G26" t="s" s="8">
        <v>63</v>
      </c>
      <c r="H26" t="s" s="8">
        <v>54</v>
      </c>
      <c r="I26" t="s" s="8">
        <v>96</v>
      </c>
    </row>
    <row r="27" ht="16.0" customHeight="true">
      <c r="A27" t="n" s="7">
        <v>4.7129121E7</v>
      </c>
      <c r="B27" t="s" s="8">
        <v>67</v>
      </c>
      <c r="C27" t="n" s="8">
        <f>IF(false,"003-315", "003-315")</f>
      </c>
      <c r="D27" t="s" s="8">
        <v>60</v>
      </c>
      <c r="E27" t="n" s="8">
        <v>1.0</v>
      </c>
      <c r="F27" t="n" s="8">
        <v>122.0</v>
      </c>
      <c r="G27" t="s" s="8">
        <v>63</v>
      </c>
      <c r="H27" t="s" s="8">
        <v>54</v>
      </c>
      <c r="I27" t="s" s="8">
        <v>97</v>
      </c>
    </row>
    <row r="28" ht="16.0" customHeight="true">
      <c r="A28" t="n" s="7">
        <v>4.7143233E7</v>
      </c>
      <c r="B28" t="s" s="8">
        <v>92</v>
      </c>
      <c r="C28" t="n" s="8">
        <f>IF(false,"120921791", "120921791")</f>
      </c>
      <c r="D28" t="s" s="8">
        <v>98</v>
      </c>
      <c r="E28" t="n" s="8">
        <v>1.0</v>
      </c>
      <c r="F28" t="n" s="8">
        <v>128.0</v>
      </c>
      <c r="G28" t="s" s="8">
        <v>63</v>
      </c>
      <c r="H28" t="s" s="8">
        <v>54</v>
      </c>
      <c r="I28" t="s" s="8">
        <v>99</v>
      </c>
    </row>
    <row r="29" spans="1:9" s="1" customFormat="1" x14ac:dyDescent="0.2" ht="16.0" customHeight="true">
      <c r="A29" t="n" s="7">
        <v>4.728466E7</v>
      </c>
      <c r="B29" t="s" s="8">
        <v>56</v>
      </c>
      <c r="C29" t="n" s="8">
        <f>IF(false,"120923060", "120923060")</f>
      </c>
      <c r="D29" t="s" s="8">
        <v>82</v>
      </c>
      <c r="E29" t="n" s="8">
        <v>2.0</v>
      </c>
      <c r="F29" t="n" s="8">
        <v>86.0</v>
      </c>
      <c r="G29" s="8" t="s">
        <v>63</v>
      </c>
      <c r="H29" t="s" s="8">
        <v>54</v>
      </c>
      <c r="I29" s="8" t="s">
        <v>100</v>
      </c>
    </row>
    <row r="30" ht="16.0" customHeight="true">
      <c r="A30" t="n" s="7">
        <v>4.7143233E7</v>
      </c>
      <c r="B30" t="s" s="8">
        <v>92</v>
      </c>
      <c r="C30" t="n" s="8">
        <f>IF(false,"120921791", "120921791")</f>
      </c>
      <c r="D30" t="s" s="8">
        <v>98</v>
      </c>
      <c r="E30" t="n" s="8">
        <v>1.0</v>
      </c>
      <c r="F30" t="n" s="8">
        <v>135.0</v>
      </c>
      <c r="G30" t="s" s="8">
        <v>58</v>
      </c>
      <c r="H30" t="s" s="8">
        <v>54</v>
      </c>
      <c r="I30" t="s" s="8">
        <v>101</v>
      </c>
    </row>
    <row r="31" ht="16.0" customHeight="true">
      <c r="A31" t="n" s="7">
        <v>4.710793E7</v>
      </c>
      <c r="B31" t="s" s="8">
        <v>67</v>
      </c>
      <c r="C31" t="n" s="8">
        <f>IF(false,"005-1126", "005-1126")</f>
      </c>
      <c r="D31" t="s" s="8">
        <v>102</v>
      </c>
      <c r="E31" t="n" s="8">
        <v>1.0</v>
      </c>
      <c r="F31" t="n" s="8">
        <v>49.0</v>
      </c>
      <c r="G31" t="s" s="8">
        <v>53</v>
      </c>
      <c r="H31" t="s" s="8">
        <v>54</v>
      </c>
      <c r="I31" t="s" s="8">
        <v>103</v>
      </c>
    </row>
    <row r="32" ht="16.0" customHeight="true">
      <c r="A32" t="n" s="7">
        <v>4.704397E7</v>
      </c>
      <c r="B32" t="s" s="8">
        <v>67</v>
      </c>
      <c r="C32" t="n" s="8">
        <f>IF(false,"120921944", "120921944")</f>
      </c>
      <c r="D32" t="s" s="8">
        <v>104</v>
      </c>
      <c r="E32" t="n" s="8">
        <v>1.0</v>
      </c>
      <c r="F32" t="n" s="8">
        <v>74.0</v>
      </c>
      <c r="G32" t="s" s="8">
        <v>63</v>
      </c>
      <c r="H32" t="s" s="8">
        <v>54</v>
      </c>
      <c r="I32" t="s" s="8">
        <v>105</v>
      </c>
    </row>
    <row r="33" ht="16.0" customHeight="true">
      <c r="A33" t="n" s="7">
        <v>4.6892047E7</v>
      </c>
      <c r="B33" t="s" s="8">
        <v>81</v>
      </c>
      <c r="C33" t="n" s="8">
        <f>IF(false,"01-003905", "01-003905")</f>
      </c>
      <c r="D33" t="s" s="8">
        <v>106</v>
      </c>
      <c r="E33" t="n" s="8">
        <v>1.0</v>
      </c>
      <c r="F33" t="n" s="8">
        <v>118.0</v>
      </c>
      <c r="G33" t="s" s="8">
        <v>63</v>
      </c>
      <c r="H33" t="s" s="8">
        <v>54</v>
      </c>
      <c r="I33" t="s" s="8">
        <v>107</v>
      </c>
    </row>
    <row r="34" ht="16.0" customHeight="true">
      <c r="A34" t="n" s="7">
        <v>4.7015853E7</v>
      </c>
      <c r="B34" t="s" s="8">
        <v>67</v>
      </c>
      <c r="C34" t="n" s="8">
        <f>IF(false,"120921947", "120921947")</f>
      </c>
      <c r="D34" t="s" s="8">
        <v>65</v>
      </c>
      <c r="E34" t="n" s="8">
        <v>1.0</v>
      </c>
      <c r="F34" t="n" s="8">
        <v>13.0</v>
      </c>
      <c r="G34" t="s" s="8">
        <v>63</v>
      </c>
      <c r="H34" t="s" s="8">
        <v>54</v>
      </c>
      <c r="I34" t="s" s="8">
        <v>108</v>
      </c>
    </row>
    <row r="35" ht="16.0" customHeight="true">
      <c r="A35" t="n" s="7">
        <v>4.7012141E7</v>
      </c>
      <c r="B35" t="s" s="8">
        <v>51</v>
      </c>
      <c r="C35" t="n" s="8">
        <f>IF(false,"120921806", "120921806")</f>
      </c>
      <c r="D35" t="s" s="8">
        <v>109</v>
      </c>
      <c r="E35" t="n" s="8">
        <v>1.0</v>
      </c>
      <c r="F35" t="n" s="8">
        <v>602.0</v>
      </c>
      <c r="G35" t="s" s="8">
        <v>58</v>
      </c>
      <c r="H35" t="s" s="8">
        <v>50</v>
      </c>
      <c r="I35" t="s" s="8">
        <v>110</v>
      </c>
    </row>
    <row r="36" ht="16.0" customHeight="true">
      <c r="A36" t="n" s="7">
        <v>4.7411229E7</v>
      </c>
      <c r="B36" t="s" s="8">
        <v>54</v>
      </c>
      <c r="C36" t="n" s="8">
        <f>IF(false,"003-318", "003-318")</f>
      </c>
      <c r="D36" t="s" s="8">
        <v>111</v>
      </c>
      <c r="E36" t="n" s="8">
        <v>1.0</v>
      </c>
      <c r="F36" t="n" s="8">
        <v>1235.0</v>
      </c>
      <c r="G36" t="s" s="8">
        <v>58</v>
      </c>
      <c r="H36" t="s" s="8">
        <v>50</v>
      </c>
      <c r="I36" t="s" s="8">
        <v>112</v>
      </c>
    </row>
    <row r="37" ht="16.0" customHeight="true">
      <c r="A37" t="n" s="7">
        <v>4.7330138E7</v>
      </c>
      <c r="B37" t="s" s="8">
        <v>56</v>
      </c>
      <c r="C37" t="n" s="8">
        <f>IF(false,"005-1170", "005-1170")</f>
      </c>
      <c r="D37" t="s" s="8">
        <v>113</v>
      </c>
      <c r="E37" t="n" s="8">
        <v>1.0</v>
      </c>
      <c r="F37" t="n" s="8">
        <v>85.0</v>
      </c>
      <c r="G37" t="s" s="8">
        <v>53</v>
      </c>
      <c r="H37" t="s" s="8">
        <v>50</v>
      </c>
      <c r="I37" t="s" s="8">
        <v>114</v>
      </c>
    </row>
    <row r="38" ht="16.0" customHeight="true">
      <c r="A38" t="n" s="7">
        <v>4.7412896E7</v>
      </c>
      <c r="B38" t="s" s="8">
        <v>54</v>
      </c>
      <c r="C38" t="n" s="8">
        <f>IF(false,"005-1079", "005-1079")</f>
      </c>
      <c r="D38" t="s" s="8">
        <v>115</v>
      </c>
      <c r="E38" t="n" s="8">
        <v>1.0</v>
      </c>
      <c r="F38" t="n" s="8">
        <v>798.0</v>
      </c>
      <c r="G38" t="s" s="8">
        <v>58</v>
      </c>
      <c r="H38" t="s" s="8">
        <v>50</v>
      </c>
      <c r="I38" t="s" s="8">
        <v>116</v>
      </c>
    </row>
    <row r="39" ht="16.0" customHeight="true">
      <c r="A39" t="n" s="7">
        <v>4.7350333E7</v>
      </c>
      <c r="B39" t="s" s="8">
        <v>56</v>
      </c>
      <c r="C39" t="n" s="8">
        <f>IF(false,"000-631", "000-631")</f>
      </c>
      <c r="D39" t="s" s="8">
        <v>117</v>
      </c>
      <c r="E39" t="n" s="8">
        <v>1.0</v>
      </c>
      <c r="F39" t="n" s="8">
        <v>13.0</v>
      </c>
      <c r="G39" t="s" s="8">
        <v>63</v>
      </c>
      <c r="H39" t="s" s="8">
        <v>50</v>
      </c>
      <c r="I39" t="s" s="8">
        <v>118</v>
      </c>
    </row>
    <row r="40" ht="16.0" customHeight="true">
      <c r="A40" t="n" s="7">
        <v>4.7282669E7</v>
      </c>
      <c r="B40" t="s" s="8">
        <v>56</v>
      </c>
      <c r="C40" t="n" s="8">
        <f>IF(false,"120921818", "120921818")</f>
      </c>
      <c r="D40" t="s" s="8">
        <v>52</v>
      </c>
      <c r="E40" t="n" s="8">
        <v>1.0</v>
      </c>
      <c r="F40" t="n" s="8">
        <v>81.0</v>
      </c>
      <c r="G40" t="s" s="8">
        <v>63</v>
      </c>
      <c r="H40" t="s" s="8">
        <v>50</v>
      </c>
      <c r="I40" t="s" s="8">
        <v>119</v>
      </c>
    </row>
    <row r="41" ht="16.0" customHeight="true">
      <c r="A41" t="n" s="7">
        <v>4.7350333E7</v>
      </c>
      <c r="B41" t="s" s="8">
        <v>56</v>
      </c>
      <c r="C41" t="n" s="8">
        <f>IF(false,"000-631", "000-631")</f>
      </c>
      <c r="D41" t="s" s="8">
        <v>117</v>
      </c>
      <c r="E41" t="n" s="8">
        <v>1.0</v>
      </c>
      <c r="F41" t="n" s="8">
        <v>55.0</v>
      </c>
      <c r="G41" t="s" s="8">
        <v>58</v>
      </c>
      <c r="H41" t="s" s="8">
        <v>50</v>
      </c>
      <c r="I41" t="s" s="8">
        <v>120</v>
      </c>
    </row>
    <row r="42" ht="16.0" customHeight="true">
      <c r="A42" t="n" s="7">
        <v>4.7409673E7</v>
      </c>
      <c r="B42" t="s" s="8">
        <v>54</v>
      </c>
      <c r="C42" t="n" s="8">
        <f>IF(false,"003-319", "003-319")</f>
      </c>
      <c r="D42" t="s" s="8">
        <v>121</v>
      </c>
      <c r="E42" t="n" s="8">
        <v>1.0</v>
      </c>
      <c r="F42" t="n" s="8">
        <v>200.0</v>
      </c>
      <c r="G42" t="s" s="8">
        <v>63</v>
      </c>
      <c r="H42" t="s" s="8">
        <v>50</v>
      </c>
      <c r="I42" t="s" s="8">
        <v>122</v>
      </c>
    </row>
    <row r="43" ht="16.0" customHeight="true">
      <c r="A43" t="n" s="7">
        <v>4.7410237E7</v>
      </c>
      <c r="B43" t="s" s="8">
        <v>54</v>
      </c>
      <c r="C43" t="n" s="8">
        <f>IF(false,"120923038", "120923038")</f>
      </c>
      <c r="D43" t="s" s="8">
        <v>123</v>
      </c>
      <c r="E43" t="n" s="8">
        <v>1.0</v>
      </c>
      <c r="F43" t="n" s="8">
        <v>44.0</v>
      </c>
      <c r="G43" t="s" s="8">
        <v>63</v>
      </c>
      <c r="H43" t="s" s="8">
        <v>50</v>
      </c>
      <c r="I43" t="s" s="8">
        <v>124</v>
      </c>
    </row>
    <row r="44" ht="16.0" customHeight="true">
      <c r="A44" t="n" s="7">
        <v>4.7286714E7</v>
      </c>
      <c r="B44" t="s" s="8">
        <v>56</v>
      </c>
      <c r="C44" t="n" s="8">
        <f>IF(false,"01-003956", "01-003956")</f>
      </c>
      <c r="D44" t="s" s="8">
        <v>125</v>
      </c>
      <c r="E44" t="n" s="8">
        <v>1.0</v>
      </c>
      <c r="F44" t="n" s="8">
        <v>398.0</v>
      </c>
      <c r="G44" t="s" s="8">
        <v>58</v>
      </c>
      <c r="H44" t="s" s="8">
        <v>50</v>
      </c>
      <c r="I44" t="s" s="8">
        <v>126</v>
      </c>
    </row>
    <row r="45" ht="16.0" customHeight="true">
      <c r="A45" t="n" s="7">
        <v>4.7282669E7</v>
      </c>
      <c r="B45" t="s" s="8">
        <v>56</v>
      </c>
      <c r="C45" t="n" s="8">
        <f>IF(false,"120921818", "120921818")</f>
      </c>
      <c r="D45" t="s" s="8">
        <v>52</v>
      </c>
      <c r="E45" t="n" s="8">
        <v>1.0</v>
      </c>
      <c r="F45" t="n" s="8">
        <v>146.0</v>
      </c>
      <c r="G45" t="s" s="8">
        <v>53</v>
      </c>
      <c r="H45" t="s" s="8">
        <v>50</v>
      </c>
      <c r="I45" t="s" s="8">
        <v>127</v>
      </c>
    </row>
    <row r="46" ht="16.0" customHeight="true">
      <c r="A46" t="n" s="7">
        <v>4.7277027E7</v>
      </c>
      <c r="B46" t="s" s="8">
        <v>56</v>
      </c>
      <c r="C46" t="n" s="8">
        <f>IF(false,"120922388", "120922388")</f>
      </c>
      <c r="D46" t="s" s="8">
        <v>128</v>
      </c>
      <c r="E46" t="n" s="8">
        <v>1.0</v>
      </c>
      <c r="F46" t="n" s="8">
        <v>45.0</v>
      </c>
      <c r="G46" t="s" s="8">
        <v>63</v>
      </c>
      <c r="H46" t="s" s="8">
        <v>50</v>
      </c>
      <c r="I46" t="s" s="8">
        <v>129</v>
      </c>
    </row>
    <row r="47" ht="16.0" customHeight="true">
      <c r="A47" t="n" s="7">
        <v>4.7306141E7</v>
      </c>
      <c r="B47" t="s" s="8">
        <v>56</v>
      </c>
      <c r="C47" t="n" s="8">
        <f>IF(false,"120921818", "120921818")</f>
      </c>
      <c r="D47" t="s" s="8">
        <v>52</v>
      </c>
      <c r="E47" t="n" s="8">
        <v>1.0</v>
      </c>
      <c r="F47" t="n" s="8">
        <v>81.0</v>
      </c>
      <c r="G47" t="s" s="8">
        <v>63</v>
      </c>
      <c r="H47" t="s" s="8">
        <v>50</v>
      </c>
      <c r="I47" t="s" s="8">
        <v>130</v>
      </c>
    </row>
    <row r="48" ht="16.0" customHeight="true">
      <c r="A48" t="n" s="7">
        <v>4.7388383E7</v>
      </c>
      <c r="B48" t="s" s="8">
        <v>56</v>
      </c>
      <c r="C48" t="n" s="8">
        <f>IF(false,"120922895", "120922895")</f>
      </c>
      <c r="D48" t="s" s="8">
        <v>131</v>
      </c>
      <c r="E48" t="n" s="8">
        <v>1.0</v>
      </c>
      <c r="F48" t="n" s="8">
        <v>600.0</v>
      </c>
      <c r="G48" t="s" s="8">
        <v>63</v>
      </c>
      <c r="H48" t="s" s="8">
        <v>50</v>
      </c>
      <c r="I48" t="s" s="8">
        <v>132</v>
      </c>
    </row>
    <row r="49" ht="16.0" customHeight="true">
      <c r="A49" t="n" s="7">
        <v>4.7410237E7</v>
      </c>
      <c r="B49" t="s" s="8">
        <v>54</v>
      </c>
      <c r="C49" t="n" s="8">
        <f>IF(false,"120923038", "120923038")</f>
      </c>
      <c r="D49" t="s" s="8">
        <v>123</v>
      </c>
      <c r="E49" t="n" s="8">
        <v>1.0</v>
      </c>
      <c r="F49" t="n" s="8">
        <v>332.0</v>
      </c>
      <c r="G49" t="s" s="8">
        <v>58</v>
      </c>
      <c r="H49" t="s" s="8">
        <v>50</v>
      </c>
      <c r="I49" t="s" s="8">
        <v>133</v>
      </c>
    </row>
    <row r="50" ht="16.0" customHeight="true">
      <c r="A50" t="n" s="7">
        <v>4.7406677E7</v>
      </c>
      <c r="B50" t="s" s="8">
        <v>54</v>
      </c>
      <c r="C50" t="n" s="8">
        <f>IF(false,"120921791", "120921791")</f>
      </c>
      <c r="D50" t="s" s="8">
        <v>134</v>
      </c>
      <c r="E50" t="n" s="8">
        <v>1.0</v>
      </c>
      <c r="F50" t="n" s="8">
        <v>686.0</v>
      </c>
      <c r="G50" t="s" s="8">
        <v>58</v>
      </c>
      <c r="H50" t="s" s="8">
        <v>50</v>
      </c>
      <c r="I50" t="s" s="8">
        <v>135</v>
      </c>
    </row>
    <row r="51" ht="16.0" customHeight="true">
      <c r="A51" t="n" s="7">
        <v>4.7091465E7</v>
      </c>
      <c r="B51" t="s" s="8">
        <v>67</v>
      </c>
      <c r="C51" t="n" s="8">
        <f>IF(false,"005-1250", "005-1250")</f>
      </c>
      <c r="D51" t="s" s="8">
        <v>136</v>
      </c>
      <c r="E51" t="n" s="8">
        <v>1.0</v>
      </c>
      <c r="F51" t="n" s="8">
        <v>86.0</v>
      </c>
      <c r="G51" t="s" s="8">
        <v>63</v>
      </c>
      <c r="H51" t="s" s="8">
        <v>50</v>
      </c>
      <c r="I51" t="s" s="8">
        <v>137</v>
      </c>
    </row>
    <row r="52" ht="16.0" customHeight="true">
      <c r="A52" t="n" s="7">
        <v>4.7289391E7</v>
      </c>
      <c r="B52" t="s" s="8">
        <v>56</v>
      </c>
      <c r="C52" t="n" s="8">
        <f>IF(false,"120921947", "120921947")</f>
      </c>
      <c r="D52" t="s" s="8">
        <v>65</v>
      </c>
      <c r="E52" t="n" s="8">
        <v>1.0</v>
      </c>
      <c r="F52" t="n" s="8">
        <v>285.0</v>
      </c>
      <c r="G52" t="s" s="8">
        <v>58</v>
      </c>
      <c r="H52" t="s" s="8">
        <v>50</v>
      </c>
      <c r="I52" t="s" s="8">
        <v>138</v>
      </c>
    </row>
    <row r="53" ht="16.0" customHeight="true">
      <c r="A53" t="n" s="7">
        <v>4.7366001E7</v>
      </c>
      <c r="B53" t="s" s="8">
        <v>56</v>
      </c>
      <c r="C53" t="n" s="8">
        <f>IF(false,"005-1374", "005-1374")</f>
      </c>
      <c r="D53" t="s" s="8">
        <v>139</v>
      </c>
      <c r="E53" t="n" s="8">
        <v>1.0</v>
      </c>
      <c r="F53" t="n" s="8">
        <v>40.0</v>
      </c>
      <c r="G53" t="s" s="8">
        <v>63</v>
      </c>
      <c r="H53" t="s" s="8">
        <v>50</v>
      </c>
      <c r="I53" t="s" s="8">
        <v>140</v>
      </c>
    </row>
    <row r="54" ht="16.0" customHeight="true">
      <c r="A54" t="n" s="7">
        <v>4.7412896E7</v>
      </c>
      <c r="B54" t="s" s="8">
        <v>54</v>
      </c>
      <c r="C54" t="n" s="8">
        <f>IF(false,"005-1079", "005-1079")</f>
      </c>
      <c r="D54" t="s" s="8">
        <v>115</v>
      </c>
      <c r="E54" t="n" s="8">
        <v>1.0</v>
      </c>
      <c r="F54" t="n" s="8">
        <v>140.0</v>
      </c>
      <c r="G54" t="s" s="8">
        <v>63</v>
      </c>
      <c r="H54" t="s" s="8">
        <v>50</v>
      </c>
      <c r="I54" t="s" s="8">
        <v>141</v>
      </c>
    </row>
    <row r="55" ht="16.0" customHeight="true">
      <c r="A55" t="n" s="7">
        <v>4.7146725E7</v>
      </c>
      <c r="B55" t="s" s="8">
        <v>92</v>
      </c>
      <c r="C55" t="n" s="8">
        <f>IF(false,"005-1254", "005-1254")</f>
      </c>
      <c r="D55" t="s" s="8">
        <v>142</v>
      </c>
      <c r="E55" t="n" s="8">
        <v>1.0</v>
      </c>
      <c r="F55" t="n" s="8">
        <v>134.0</v>
      </c>
      <c r="G55" t="s" s="8">
        <v>53</v>
      </c>
      <c r="H55" t="s" s="8">
        <v>50</v>
      </c>
      <c r="I55" t="s" s="8">
        <v>143</v>
      </c>
    </row>
    <row r="56" ht="16.0" customHeight="true">
      <c r="A56" t="n" s="7">
        <v>4.7382878E7</v>
      </c>
      <c r="B56" t="s" s="8">
        <v>56</v>
      </c>
      <c r="C56" t="n" s="8">
        <f>IF(false,"120922090", "120922090")</f>
      </c>
      <c r="D56" t="s" s="8">
        <v>144</v>
      </c>
      <c r="E56" t="n" s="8">
        <v>1.0</v>
      </c>
      <c r="F56" t="n" s="8">
        <v>75.0</v>
      </c>
      <c r="G56" t="s" s="8">
        <v>63</v>
      </c>
      <c r="H56" t="s" s="8">
        <v>50</v>
      </c>
      <c r="I56" t="s" s="8">
        <v>145</v>
      </c>
    </row>
    <row r="57" ht="16.0" customHeight="true">
      <c r="A57" t="n" s="7">
        <v>4.7289874E7</v>
      </c>
      <c r="B57" t="s" s="8">
        <v>56</v>
      </c>
      <c r="C57" t="n" s="8">
        <f>IF(false,"120922641", "120922641")</f>
      </c>
      <c r="D57" t="s" s="8">
        <v>146</v>
      </c>
      <c r="E57" t="n" s="8">
        <v>2.0</v>
      </c>
      <c r="F57" t="n" s="8">
        <v>102.0</v>
      </c>
      <c r="G57" t="s" s="8">
        <v>63</v>
      </c>
      <c r="H57" t="s" s="8">
        <v>50</v>
      </c>
      <c r="I57" t="s" s="8">
        <v>147</v>
      </c>
    </row>
    <row r="58" ht="16.0" customHeight="true">
      <c r="A58" t="n" s="7">
        <v>4.7382878E7</v>
      </c>
      <c r="B58" t="s" s="8">
        <v>56</v>
      </c>
      <c r="C58" t="n" s="8">
        <f>IF(false,"120922090", "120922090")</f>
      </c>
      <c r="D58" t="s" s="8">
        <v>144</v>
      </c>
      <c r="E58" t="n" s="8">
        <v>1.0</v>
      </c>
      <c r="F58" t="n" s="8">
        <v>39.0</v>
      </c>
      <c r="G58" t="s" s="8">
        <v>53</v>
      </c>
      <c r="H58" t="s" s="8">
        <v>50</v>
      </c>
      <c r="I58" t="s" s="8">
        <v>148</v>
      </c>
    </row>
    <row r="59" ht="16.0" customHeight="true">
      <c r="A59" t="n" s="7">
        <v>4.7221036E7</v>
      </c>
      <c r="B59" t="s" s="8">
        <v>92</v>
      </c>
      <c r="C59" t="n" s="8">
        <f>IF(false,"120923017", "120923017")</f>
      </c>
      <c r="D59" t="s" s="8">
        <v>149</v>
      </c>
      <c r="E59" t="n" s="8">
        <v>1.0</v>
      </c>
      <c r="F59" t="n" s="8">
        <v>46.0</v>
      </c>
      <c r="G59" t="s" s="8">
        <v>63</v>
      </c>
      <c r="H59" t="s" s="8">
        <v>50</v>
      </c>
      <c r="I59" t="s" s="8">
        <v>150</v>
      </c>
    </row>
    <row r="60" ht="16.0" customHeight="true">
      <c r="A60" t="n" s="7">
        <v>4.720672E7</v>
      </c>
      <c r="B60" t="s" s="8">
        <v>92</v>
      </c>
      <c r="C60" t="n" s="8">
        <f>IF(false,"120922090", "120922090")</f>
      </c>
      <c r="D60" t="s" s="8">
        <v>144</v>
      </c>
      <c r="E60" t="n" s="8">
        <v>4.0</v>
      </c>
      <c r="F60" t="n" s="8">
        <v>164.0</v>
      </c>
      <c r="G60" t="s" s="8">
        <v>63</v>
      </c>
      <c r="H60" t="s" s="8">
        <v>50</v>
      </c>
      <c r="I60" t="s" s="8">
        <v>151</v>
      </c>
    </row>
    <row r="61" ht="16.0" customHeight="true">
      <c r="A61" t="n" s="7">
        <v>4.7425712E7</v>
      </c>
      <c r="B61" t="s" s="8">
        <v>54</v>
      </c>
      <c r="C61" t="n" s="8">
        <f>IF(false,"120923034", "120923034")</f>
      </c>
      <c r="D61" t="s" s="8">
        <v>152</v>
      </c>
      <c r="E61" t="n" s="8">
        <v>1.0</v>
      </c>
      <c r="F61" t="n" s="8">
        <v>11.0</v>
      </c>
      <c r="G61" t="s" s="8">
        <v>53</v>
      </c>
      <c r="H61" t="s" s="8">
        <v>50</v>
      </c>
      <c r="I61" t="s" s="8">
        <v>153</v>
      </c>
    </row>
    <row r="62" ht="16.0" customHeight="true">
      <c r="A62" t="n" s="7">
        <v>4.7012141E7</v>
      </c>
      <c r="B62" t="s" s="8">
        <v>51</v>
      </c>
      <c r="C62" t="n" s="8">
        <f>IF(false,"120921806", "120921806")</f>
      </c>
      <c r="D62" t="s" s="8">
        <v>109</v>
      </c>
      <c r="E62" t="n" s="8">
        <v>1.0</v>
      </c>
      <c r="F62" t="n" s="8">
        <v>196.0</v>
      </c>
      <c r="G62" t="s" s="8">
        <v>63</v>
      </c>
      <c r="H62" t="s" s="8">
        <v>50</v>
      </c>
      <c r="I62" t="s" s="8">
        <v>154</v>
      </c>
    </row>
    <row r="63" ht="16.0" customHeight="true">
      <c r="A63" t="n" s="7">
        <v>4.7245288E7</v>
      </c>
      <c r="B63" t="s" s="8">
        <v>92</v>
      </c>
      <c r="C63" t="n" s="8">
        <f>IF(false,"120921370", "120921370")</f>
      </c>
      <c r="D63" t="s" s="8">
        <v>155</v>
      </c>
      <c r="E63" t="n" s="8">
        <v>1.0</v>
      </c>
      <c r="F63" t="n" s="8">
        <v>726.0</v>
      </c>
      <c r="G63" t="s" s="8">
        <v>53</v>
      </c>
      <c r="H63" t="s" s="8">
        <v>50</v>
      </c>
      <c r="I63" t="s" s="8">
        <v>156</v>
      </c>
    </row>
    <row r="64" ht="16.0" customHeight="true">
      <c r="A64" t="n" s="7">
        <v>4.7426179E7</v>
      </c>
      <c r="B64" t="s" s="8">
        <v>54</v>
      </c>
      <c r="C64" t="n" s="8">
        <f>IF(false,"120922684", "120922684")</f>
      </c>
      <c r="D64" t="s" s="8">
        <v>157</v>
      </c>
      <c r="E64" t="n" s="8">
        <v>1.0</v>
      </c>
      <c r="F64" t="n" s="8">
        <v>451.0</v>
      </c>
      <c r="G64" t="s" s="8">
        <v>58</v>
      </c>
      <c r="H64" t="s" s="8">
        <v>50</v>
      </c>
      <c r="I64" t="s" s="8">
        <v>158</v>
      </c>
    </row>
    <row r="65" ht="16.0" customHeight="true"/>
    <row r="66" ht="16.0" customHeight="true">
      <c r="A66" t="s" s="1">
        <v>37</v>
      </c>
      <c r="B66" s="1"/>
      <c r="C66" s="1"/>
      <c r="D66" s="1"/>
      <c r="E66" s="1"/>
      <c r="F66" t="n" s="8">
        <v>13486.0</v>
      </c>
      <c r="G66" s="2"/>
    </row>
    <row r="67" ht="16.0" customHeight="true"/>
    <row r="68" ht="16.0" customHeight="true">
      <c r="A68" t="s" s="1">
        <v>36</v>
      </c>
    </row>
    <row r="69" ht="34.0" customHeight="true">
      <c r="A69" t="s" s="9">
        <v>38</v>
      </c>
      <c r="B69" t="s" s="9">
        <v>0</v>
      </c>
      <c r="C69" t="s" s="9">
        <v>43</v>
      </c>
      <c r="D69" t="s" s="9">
        <v>1</v>
      </c>
      <c r="E69" t="s" s="9">
        <v>2</v>
      </c>
      <c r="F69" t="s" s="9">
        <v>39</v>
      </c>
      <c r="G69" t="s" s="9">
        <v>5</v>
      </c>
      <c r="H69" t="s" s="9">
        <v>3</v>
      </c>
      <c r="I69" t="s" s="9">
        <v>4</v>
      </c>
    </row>
    <row r="70" ht="16.0" customHeight="true">
      <c r="A70" t="n" s="8">
        <v>4.7132892E7</v>
      </c>
      <c r="B70" t="s" s="8">
        <v>67</v>
      </c>
      <c r="C70" t="n" s="8">
        <f>IF(false,"003-318", "003-318")</f>
      </c>
      <c r="D70" t="s" s="8">
        <v>159</v>
      </c>
      <c r="E70" t="n" s="8">
        <v>2.0</v>
      </c>
      <c r="F70" t="n" s="8">
        <v>-300.0</v>
      </c>
      <c r="G70" t="s" s="8">
        <v>160</v>
      </c>
      <c r="H70" t="s" s="8">
        <v>54</v>
      </c>
      <c r="I70" t="s" s="8">
        <v>161</v>
      </c>
    </row>
    <row r="71" ht="16.0" customHeight="true"/>
    <row r="72" ht="16.0" customHeight="true">
      <c r="A72" t="s" s="1">
        <v>37</v>
      </c>
      <c r="F72" t="n" s="8">
        <v>-300.0</v>
      </c>
      <c r="G72" s="2"/>
      <c r="H72" s="0"/>
      <c r="I72" s="0"/>
    </row>
    <row r="73" ht="16.0" customHeight="true">
      <c r="A73" s="1"/>
      <c r="B73" s="1"/>
      <c r="C73" s="1"/>
      <c r="D73" s="1"/>
      <c r="E73" s="1"/>
      <c r="F73" s="1"/>
      <c r="G73" s="1"/>
      <c r="H73" s="1"/>
      <c r="I73" s="1"/>
    </row>
    <row r="74" ht="16.0" customHeight="true">
      <c r="A74" t="s" s="1">
        <v>40</v>
      </c>
    </row>
    <row r="75" ht="34.0" customHeight="true">
      <c r="A75" t="s" s="9">
        <v>47</v>
      </c>
      <c r="B75" t="s" s="9">
        <v>48</v>
      </c>
      <c r="C75" s="9"/>
      <c r="D75" s="9"/>
      <c r="E75" s="9"/>
      <c r="F75" t="s" s="9">
        <v>39</v>
      </c>
      <c r="G75" t="s" s="9">
        <v>5</v>
      </c>
      <c r="H75" t="s" s="9">
        <v>3</v>
      </c>
      <c r="I75" t="s" s="9">
        <v>4</v>
      </c>
    </row>
    <row r="76" ht="16.0" customHeight="true"/>
    <row r="77" ht="16.0" customHeight="true">
      <c r="A77" t="s" s="1">
        <v>37</v>
      </c>
      <c r="F77" t="n" s="8">
        <v>0.0</v>
      </c>
      <c r="G77" s="2"/>
      <c r="H77" s="0"/>
      <c r="I77" s="0"/>
    </row>
    <row r="78" ht="16.0" customHeight="true">
      <c r="A78" s="1"/>
      <c r="B78" s="1"/>
      <c r="C78" s="1"/>
      <c r="D78" s="1"/>
      <c r="E78" s="1"/>
      <c r="F78" s="1"/>
      <c r="G78" s="1"/>
      <c r="H78" s="1"/>
      <c r="I78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