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<sst xmlns="http://schemas.openxmlformats.org/spreadsheetml/2006/main" count="902" uniqueCount="196">
  <si>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</si>
  <si>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</si>
  <si>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</si>
  <si>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</si>
  <si>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</si>
  <si>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</si>
  <si>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</si>
  <si>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</si>
  <si>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</si>
  <si>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</si>
  <si>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</si>
  <si>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</si>
  <si>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</si>
  <si>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</si>
  <si>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</si>
  <si>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</si>
  <si>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</si>
  <si>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</si>
  <si>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</si>
  <si>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</si>
  <si>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</si>
  <si>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</si>
  <si>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</si>
  <si>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</si>
  <si>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</si>
  <si>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</si>
  <si>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</si>
  <si>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</si>
  <si>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</si>
  <si>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</si>
  <si>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</si>
  <si>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</si>
  <si>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</si>
  <si>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</si>
  <si>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</si>
  <si>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</si>
  <si>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</si>
  <si>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</si>
  <si>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</si>
  <si>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</si>
  <si>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</si>
  <si>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</si>
  <si>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</si>
  <si>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</si>
  <si>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</si>
  <si>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</si>
  <si>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</si>
  <si>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</si>
  <si>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</si>
  <si>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</si>
  <si>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21.05.2021</t>
  </si>
  <si>
    <t>16.05.2021</t>
  </si>
  <si>
    <t>Biore увлажняющая сыворотка для умывания и снятия макияжа, 210 мл</t>
  </si>
  <si>
    <t>Платёж покупателя</t>
  </si>
  <si>
    <t>20.05.2021</t>
  </si>
  <si>
    <t>60a0af769066f464ca012f07</t>
  </si>
  <si>
    <t>19.05.2021</t>
  </si>
  <si>
    <t>Missha BB крем Perfect Cover, SPF 42, 20 мл, оттенок: 21 light beige</t>
  </si>
  <si>
    <t>60a513644f5c6e2e57c7f264</t>
  </si>
  <si>
    <t>Merries подгузники L (9-14 кг) 54 шт.</t>
  </si>
  <si>
    <t>60a0de8294d5274109bdf1f8</t>
  </si>
  <si>
    <t>15.05.2021</t>
  </si>
  <si>
    <t>60a624d604e943dd6cd86c09</t>
  </si>
  <si>
    <t>18.05.2021</t>
  </si>
  <si>
    <t>Joonies трусики Premium Soft M (6-11 кг) 56 шт.</t>
  </si>
  <si>
    <t>60a3e0015a395191fea0365f</t>
  </si>
  <si>
    <t>Goo.N трусики Ultra XXL (13-25 кг) 36 шт.</t>
  </si>
  <si>
    <t>60a62ee103c378b09d8c82ee</t>
  </si>
  <si>
    <t>Missha BB крем Perfect Cover, SPF 42, 20 мл, оттенок: 23 natural beige</t>
  </si>
  <si>
    <t>60a517725a39519c07a03663</t>
  </si>
  <si>
    <t>13.05.2021</t>
  </si>
  <si>
    <t>Ёkitto трусики L (9-14 кг) 44 шт.</t>
  </si>
  <si>
    <t>60a6340d94d52748aff07bd6</t>
  </si>
  <si>
    <t>17.05.2021</t>
  </si>
  <si>
    <t>60a635093b317673be803b99</t>
  </si>
  <si>
    <t>60a4b52d04e943358f38d9dc</t>
  </si>
  <si>
    <t>Соска Pigeon Peristaltic PLUS S 1м+, 2 шт. бесцветный</t>
  </si>
  <si>
    <t>60a2aa3f9066f45cd029d172</t>
  </si>
  <si>
    <t>Manuoki подгузники UltraThin M (6-11 кг) 56 шт.</t>
  </si>
  <si>
    <t>60a523acb9f8ed264d2316d1</t>
  </si>
  <si>
    <t>Nagara поглотитель запаха Aqua Beads</t>
  </si>
  <si>
    <t>60a61117f78dba7c252a7b38</t>
  </si>
  <si>
    <t>Goo.N трусики Ultra XL (12-20 кг) 50 шт.</t>
  </si>
  <si>
    <t>60a64b99fbacea07942d589e</t>
  </si>
  <si>
    <t>09.05.2021</t>
  </si>
  <si>
    <t>Goo.N подгузники M (6-11 кг) 64 шт.</t>
  </si>
  <si>
    <t>60a64c715a39512c2f578812</t>
  </si>
  <si>
    <t>Goo.N подгузники S (4-8 кг) 84 шт.</t>
  </si>
  <si>
    <t>Презервативы Sagami Original 0.01, 1 шт.</t>
  </si>
  <si>
    <t>60a522a904e943034f38d968</t>
  </si>
  <si>
    <t>60a500067399010f7eef2a1a</t>
  </si>
  <si>
    <t>Moist Diane Perfect Beauty Увлажнение Бальзам-маска кератиновая, 450 мл</t>
  </si>
  <si>
    <t>60a4b9db94d527594b4ffeee</t>
  </si>
  <si>
    <t>Lion Отбеливатель Bright дезинфицирующий для ежедневного использования, 720 мл</t>
  </si>
  <si>
    <t>60a6614b5a3951e757578811</t>
  </si>
  <si>
    <t>Goo.N трусики Сheerful Baby M (6-11 кг) 54 шт.</t>
  </si>
  <si>
    <t>60a66278c3080f271f090060</t>
  </si>
  <si>
    <t>14.05.2021</t>
  </si>
  <si>
    <t>Jigott Collagen Healing Cream Ночной омолаживающий лечебный крем для лица с коллагеном, 100 г</t>
  </si>
  <si>
    <t>60a664737153b34422521500</t>
  </si>
  <si>
    <t>12.05.2021</t>
  </si>
  <si>
    <t>Merries трусики XXL (15-28 кг) 32 шт.</t>
  </si>
  <si>
    <t>60a6647d94d5271b42cc228a</t>
  </si>
  <si>
    <t>60a664902af6cd3859bd411c</t>
  </si>
  <si>
    <t>Joonies трусики Premium Soft L (9-14 кг) 44 шт.</t>
  </si>
  <si>
    <t>60a664d03b31762b1e803c4b</t>
  </si>
  <si>
    <t>Гель для стирки Kao Attack Bio EX, 0.77 кг, дой-пак</t>
  </si>
  <si>
    <t>60a4db9bf988019d0963a82d</t>
  </si>
  <si>
    <t>11.05.2021</t>
  </si>
  <si>
    <t>YokoSun трусики L (9-14 кг) 44 шт.</t>
  </si>
  <si>
    <t>60a666c95a39514217578851</t>
  </si>
  <si>
    <t>Enough Тональный крем Rich Gold Double Wear Radiance Foundation, 100 мл, оттенок: №21</t>
  </si>
  <si>
    <t>60a666e95a39518eee57877a</t>
  </si>
  <si>
    <t>Pigeon Бутылочка Перистальтик Плюс с широким горлом PP, 160 мл, с рождения, бесцветный</t>
  </si>
  <si>
    <t>60a3ab6f2af6cd05d6137fb3</t>
  </si>
  <si>
    <t>Takeshi трусики бамбуковые Kid's L (9-14 кг) 44 шт.</t>
  </si>
  <si>
    <t>60a66f2f04e9438b0ed86caf</t>
  </si>
  <si>
    <t>Merries подгузники M (6-11 кг) 64 шт.</t>
  </si>
  <si>
    <t>60a67361dbdc31e758320a85</t>
  </si>
  <si>
    <t>60a673de954f6be02ff84341</t>
  </si>
  <si>
    <t>Valmona кондиционер Recharge Solution Blue Clinic Nutrient Восстановление для сухих и обезвоженных волос, 100 мл</t>
  </si>
  <si>
    <t>60a12e004f5c6e5536b7da1f</t>
  </si>
  <si>
    <t>60a4b1cef988013b8763a741</t>
  </si>
  <si>
    <t>60a2df3d32da83a1ab6f03ed</t>
  </si>
  <si>
    <t>60a2c48c94d527d2873a29b6</t>
  </si>
  <si>
    <t>Palmbaby трусики Ультратонкие L (9-14 кг) 44 шт.</t>
  </si>
  <si>
    <t>60a293ff94d52728f2cc214c</t>
  </si>
  <si>
    <t>Esthetic House Набор Кондиционер + шампунь для волос CP-1, 500 мл + 100 мл</t>
  </si>
  <si>
    <t>60a683b77399016dd5f6cc58</t>
  </si>
  <si>
    <t>Merries подгузники XL (12-20 кг) 44 шт.</t>
  </si>
  <si>
    <t>60a6865e2af6cd2d154ac88f</t>
  </si>
  <si>
    <t>Valmona кондиционер Nourishing Solution Yolk-Mayo Nutrient Питание для непослушных и поврежденных волос с яичным желтком, 100 мл</t>
  </si>
  <si>
    <t>60a1487a94d5270b95cc218c</t>
  </si>
  <si>
    <t>Merries подгузники L (9-14 кг) 64 шт.</t>
  </si>
  <si>
    <t>60a69aadf988014871b5f15c</t>
  </si>
  <si>
    <t>FLOR de MAN шампунь JEJU PRICKLY PEAR, 500 мл</t>
  </si>
  <si>
    <t>60a69b8f792ab10d362a3cd8</t>
  </si>
  <si>
    <t>Jigott Aloe Sun Protect BB крем SPF41 50 мл, SPF 41, 50 мл</t>
  </si>
  <si>
    <t>60a6a44a7153b34b950eaef1</t>
  </si>
  <si>
    <t>60a6a975f98801b3efb5f16b</t>
  </si>
  <si>
    <t>60a6ab41c3080f54ada9bcfc</t>
  </si>
  <si>
    <t>60a6b1e3954f6b3f9c5795e1</t>
  </si>
  <si>
    <t>Vivienne Sabo Тушь для ресниц Regard Coquette, 01 черная</t>
  </si>
  <si>
    <t>60a6b58420d51d12c60a7c73</t>
  </si>
  <si>
    <t>Some By Mi Bye Bye Blackhead маска для лица от черных точек, 120 г</t>
  </si>
  <si>
    <t>60a18793c5311b1b9b95ea95</t>
  </si>
  <si>
    <t>Merries подгузники XL (12-20 кг)</t>
  </si>
  <si>
    <t>60a5fc2e4f5c6e2355c7f272</t>
  </si>
  <si>
    <t>Гель для душа Holika Holika Aloe 92%, 250 мл</t>
  </si>
  <si>
    <t>60a52cc0c3080f291b09000a</t>
  </si>
  <si>
    <t>YokoSun трусики L (9-14 кг)</t>
  </si>
  <si>
    <t>60a572862af6cd2932aa1347</t>
  </si>
  <si>
    <t>60a570286a86435ec6c36844</t>
  </si>
  <si>
    <t>NS FaFa Japan Концентрированный кондиционер для белья Путешествие в Шотландию, 1.4 л</t>
  </si>
  <si>
    <t>60a5028b3b3176538a2013b6</t>
  </si>
  <si>
    <t>Manuoki подгузники UltraThin L (12+ кг) 44 шт.</t>
  </si>
  <si>
    <t>60a5ff3cdbdc31771b25365d</t>
  </si>
  <si>
    <t>Протеин Optimum Nutrition 100% Whey Gold Standard (2100-2353 г) французский ванильный крем</t>
  </si>
  <si>
    <t>60a352d2bed21e6555b205bf</t>
  </si>
  <si>
    <t>Meine Liebe, Карандаш-пятновыводитель кислородный универсальный</t>
  </si>
  <si>
    <t>60a5e9ff03c37894b10831d0</t>
  </si>
  <si>
    <t>60a54c3b4f5c6e01fcc7f26a</t>
  </si>
  <si>
    <t>60a52db0b9f8edd482231683</t>
  </si>
  <si>
    <t>Jigott Snail Lifting Cream Подтягивающий крем для лица с экстрактом слизи улитки, 70 мл</t>
  </si>
  <si>
    <t>60a4b4f4863e4e6678d22cf4</t>
  </si>
  <si>
    <t>60a4abd683b1f211bb7ed9df</t>
  </si>
  <si>
    <t>Pigeon Концентрированный кондиционер для белья Blue Bianca, 3.5 л</t>
  </si>
  <si>
    <t>60a5fc357153b315e882cb54</t>
  </si>
  <si>
    <t>Merries подгузники M (6-11 кг)</t>
  </si>
  <si>
    <t>60a5f84ff988011f9a63a6e3</t>
  </si>
  <si>
    <t>Goo.N трусики Ultra XL (12-20 кг)</t>
  </si>
  <si>
    <t>60a5f07cdbdc316a92253681</t>
  </si>
  <si>
    <t>Смесь Kabrita 4 GOLD для комфортного пищеварения, старше 18 месяцев, 800 г</t>
  </si>
  <si>
    <t>60a578d804e9430db138d944</t>
  </si>
  <si>
    <t>MEDI-PEEL Collagen Super10 Sleeping Cream ночной крем для лица с коллагеном, 70 мл</t>
  </si>
  <si>
    <t>60a4d696f78dba0d472a7b03</t>
  </si>
  <si>
    <t>60a4bab499d6ef299734d399</t>
  </si>
  <si>
    <t>Pigeon Бутылочка Перистальтик Плюс с широким горлом PP, 240 мл, с 3 месяцев, бесцветный</t>
  </si>
  <si>
    <t>60a2f8c4bed21e482fb205c0</t>
  </si>
  <si>
    <t>60a658868927ca9c4066aaa9</t>
  </si>
  <si>
    <t>Ёkitto трусики XXL (15+ кг) 34 шт.</t>
  </si>
  <si>
    <t>60a56af86a86434765c367db</t>
  </si>
  <si>
    <t>Sandokkaebi Порошок для чистки барабанов стиральных машин 450 г</t>
  </si>
  <si>
    <t>60a615007153b33ecb82caf8</t>
  </si>
  <si>
    <t>Esthetic House Formula Ampoule AC Tea Tree Сыворотка для лица, 80 мл</t>
  </si>
  <si>
    <t>60a42f2f94d527fe90cc21cf</t>
  </si>
  <si>
    <t>Смесь Kabrita 2 GOLD для комфортного пищеварения, 6-12 месяцев, 400 г</t>
  </si>
  <si>
    <t>60a66c4003c3787c278c83a9</t>
  </si>
  <si>
    <t>60a403a53b3176656920135d</t>
  </si>
  <si>
    <t>Хозяйственное мыло Kaneyo для удаления стойких пятен 98% 0.19 кг</t>
  </si>
  <si>
    <t>60a3eed57153b325fd82cbfe</t>
  </si>
  <si>
    <t>Enough Collagen Hydro Moisture Cleansing and Massage Крем для лица массажный с коллагеном, 300 мл</t>
  </si>
  <si>
    <t>60a616494f5c6e7d1ec7f25b</t>
  </si>
  <si>
    <t>Возврат платежа покупателя</t>
  </si>
  <si>
    <t>60a6706a863e4e73efe189e1</t>
  </si>
  <si>
    <t>60a6b24b04e943164bb82140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</si>
</sst>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848116.0</v>
      </c>
    </row>
    <row r="4" spans="1:9" s="3" customFormat="1" x14ac:dyDescent="0.2" ht="16.0" customHeight="true">
      <c r="A4" s="3" t="s">
        <v>34</v>
      </c>
      <c r="B4" s="10" t="n">
        <v>73280.0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4.6909618E7</v>
      </c>
      <c r="B8" s="8" t="s">
        <v>51</v>
      </c>
      <c r="C8" s="8" t="n">
        <f>IF(false,"120921818", "120921818")</f>
      </c>
      <c r="D8" s="8" t="s">
        <v>52</v>
      </c>
      <c r="E8" s="8" t="n">
        <v>1.0</v>
      </c>
      <c r="F8" s="8" t="n">
        <v>707.0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4.7338744E7</v>
      </c>
      <c r="B9" t="s" s="8">
        <v>56</v>
      </c>
      <c r="C9" t="n" s="8">
        <f>IF(false,"120921439", "120921439")</f>
      </c>
      <c r="D9" t="s" s="8">
        <v>57</v>
      </c>
      <c r="E9" t="n" s="8">
        <v>1.0</v>
      </c>
      <c r="F9" t="n" s="8">
        <v>467.0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4.692817E7</v>
      </c>
      <c r="B10" s="8" t="s">
        <v>51</v>
      </c>
      <c r="C10" s="8" t="n">
        <f>IF(false,"003-315", "003-315")</f>
      </c>
      <c r="D10" s="8" t="s">
        <v>59</v>
      </c>
      <c r="E10" s="8" t="n">
        <v>2.0</v>
      </c>
      <c r="F10" s="8" t="n">
        <v>1985.0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4.6870481E7</v>
      </c>
      <c r="B11" t="s" s="8">
        <v>61</v>
      </c>
      <c r="C11" t="n" s="8">
        <f>IF(false,"120921439", "120921439")</f>
      </c>
      <c r="D11" t="s" s="8">
        <v>57</v>
      </c>
      <c r="E11" t="n" s="8">
        <v>1.0</v>
      </c>
      <c r="F11" t="n" s="8">
        <v>599.0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4.7227021E7</v>
      </c>
      <c r="B12" t="s" s="8">
        <v>63</v>
      </c>
      <c r="C12" t="n" s="8">
        <f>IF(false,"120922035", "120922035")</f>
      </c>
      <c r="D12" t="s" s="8">
        <v>64</v>
      </c>
      <c r="E12" t="n" s="8">
        <v>1.0</v>
      </c>
      <c r="F12" t="n" s="8">
        <v>919.0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4.6997564E7</v>
      </c>
      <c r="B13" s="8" t="s">
        <v>51</v>
      </c>
      <c r="C13" s="8" t="n">
        <f>IF(false,"120922005", "120922005")</f>
      </c>
      <c r="D13" s="8" t="s">
        <v>66</v>
      </c>
      <c r="E13" s="8" t="n">
        <v>1.0</v>
      </c>
      <c r="F13" s="8" t="n">
        <v>1699.0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4.7340631E7</v>
      </c>
      <c r="B14" s="8" t="s">
        <v>56</v>
      </c>
      <c r="C14" s="8" t="n">
        <f>IF(false,"120921947", "120921947")</f>
      </c>
      <c r="D14" s="8" t="s">
        <v>68</v>
      </c>
      <c r="E14" s="8" t="n">
        <v>1.0</v>
      </c>
      <c r="F14" s="8" t="n">
        <v>355.0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4.6662773E7</v>
      </c>
      <c r="B15" t="s" s="8">
        <v>70</v>
      </c>
      <c r="C15" t="n" s="8">
        <f>IF(false,"120921544", "120921544")</f>
      </c>
      <c r="D15" t="s" s="8">
        <v>71</v>
      </c>
      <c r="E15" t="n" s="8">
        <v>2.0</v>
      </c>
      <c r="F15" t="n" s="8">
        <v>1678.0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4.704133E7</v>
      </c>
      <c r="B16" t="s" s="8">
        <v>73</v>
      </c>
      <c r="C16" t="n" s="8">
        <f>IF(false,"120921947", "120921947")</f>
      </c>
      <c r="D16" t="s" s="8">
        <v>68</v>
      </c>
      <c r="E16" t="n" s="8">
        <v>1.0</v>
      </c>
      <c r="F16" s="8" t="n">
        <v>599.0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4.7286732E7</v>
      </c>
      <c r="B17" s="8" t="s">
        <v>56</v>
      </c>
      <c r="C17" s="8" t="n">
        <f>IF(false,"120921947", "120921947")</f>
      </c>
      <c r="D17" s="8" t="s">
        <v>68</v>
      </c>
      <c r="E17" s="8" t="n">
        <v>1.0</v>
      </c>
      <c r="F17" s="8" t="n">
        <v>578.0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4.7118869E7</v>
      </c>
      <c r="B18" t="s" s="8">
        <v>73</v>
      </c>
      <c r="C18" t="n" s="8">
        <f>IF(false,"005-1256", "005-1256")</f>
      </c>
      <c r="D18" t="s" s="8">
        <v>76</v>
      </c>
      <c r="E18" t="n" s="8">
        <v>1.0</v>
      </c>
      <c r="F18" t="n" s="8">
        <v>111.0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4.734618E7</v>
      </c>
      <c r="B19" s="8" t="s">
        <v>56</v>
      </c>
      <c r="C19" s="8" t="n">
        <f>IF(false,"005-1080", "005-1080")</f>
      </c>
      <c r="D19" s="8" t="s">
        <v>78</v>
      </c>
      <c r="E19" s="8" t="n">
        <v>1.0</v>
      </c>
      <c r="F19" s="8" t="n">
        <v>1.0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4.7423402E7</v>
      </c>
      <c r="B20" s="8" t="s">
        <v>54</v>
      </c>
      <c r="C20" s="8" t="n">
        <f>IF(false,"120922641", "120922641")</f>
      </c>
      <c r="D20" s="8" t="s">
        <v>80</v>
      </c>
      <c r="E20" s="8" t="n">
        <v>1.0</v>
      </c>
      <c r="F20" s="8" t="n">
        <v>285.0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4.6996928E7</v>
      </c>
      <c r="B21" t="s" s="8">
        <v>51</v>
      </c>
      <c r="C21" t="n" s="8">
        <f>IF(false,"120921791", "120921791")</f>
      </c>
      <c r="D21" t="s" s="8">
        <v>82</v>
      </c>
      <c r="E21" t="n" s="8">
        <v>1.0</v>
      </c>
      <c r="F21" t="n" s="8">
        <v>1699.0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4.6144976E7</v>
      </c>
      <c r="B22" t="s" s="8">
        <v>84</v>
      </c>
      <c r="C22" t="n" s="8">
        <f>IF(false,"002-100", "002-100")</f>
      </c>
      <c r="D22" t="s" s="8">
        <v>85</v>
      </c>
      <c r="E22" t="n" s="8">
        <v>2.0</v>
      </c>
      <c r="F22" s="8" t="n">
        <v>2350.0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4.6144976E7</v>
      </c>
      <c r="B23" s="8" t="s">
        <v>84</v>
      </c>
      <c r="C23" s="8" t="n">
        <f>IF(false,"002-101", "002-101")</f>
      </c>
      <c r="D23" s="8" t="s">
        <v>87</v>
      </c>
      <c r="E23" s="8" t="n">
        <v>1.0</v>
      </c>
      <c r="F23" s="8" t="n">
        <v>1111.0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4.73453E7</v>
      </c>
      <c r="B24" t="s" s="8">
        <v>56</v>
      </c>
      <c r="C24" t="n" s="8">
        <f>IF(false,"120922903", "120922903")</f>
      </c>
      <c r="D24" t="s" s="8">
        <v>88</v>
      </c>
      <c r="E24" t="n" s="8">
        <v>1.0</v>
      </c>
      <c r="F24" t="n" s="8">
        <v>449.0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4.7328658E7</v>
      </c>
      <c r="B25" t="s" s="8">
        <v>56</v>
      </c>
      <c r="C25" t="n" s="8">
        <f>IF(false,"005-1080", "005-1080")</f>
      </c>
      <c r="D25" t="s" s="8">
        <v>78</v>
      </c>
      <c r="E25" t="n" s="8">
        <v>1.0</v>
      </c>
      <c r="F25" t="n" s="8">
        <v>689.0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4.7289098E7</v>
      </c>
      <c r="B26" t="s" s="8">
        <v>56</v>
      </c>
      <c r="C26" t="n" s="8">
        <f>IF(false,"120922778", "120922778")</f>
      </c>
      <c r="D26" t="s" s="8">
        <v>91</v>
      </c>
      <c r="E26" t="n" s="8">
        <v>1.0</v>
      </c>
      <c r="F26" t="n" s="8">
        <v>1.0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4.6860448E7</v>
      </c>
      <c r="B27" t="s" s="8">
        <v>61</v>
      </c>
      <c r="C27" t="n" s="8">
        <f>IF(false,"120923060", "120923060")</f>
      </c>
      <c r="D27" t="s" s="8">
        <v>93</v>
      </c>
      <c r="E27" t="n" s="8">
        <v>5.0</v>
      </c>
      <c r="F27" t="n" s="8">
        <v>1220.0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4.7067723E7</v>
      </c>
      <c r="B28" t="s" s="8">
        <v>73</v>
      </c>
      <c r="C28" t="n" s="8">
        <f>IF(false,"005-1357", "005-1357")</f>
      </c>
      <c r="D28" t="s" s="8">
        <v>95</v>
      </c>
      <c r="E28" t="n" s="8">
        <v>1.0</v>
      </c>
      <c r="F28" t="n" s="8">
        <v>893.0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4.6703561E7</v>
      </c>
      <c r="B29" t="s" s="8">
        <v>97</v>
      </c>
      <c r="C29" t="n" s="8">
        <f>IF(false,"120921872", "120921872")</f>
      </c>
      <c r="D29" t="s" s="8">
        <v>98</v>
      </c>
      <c r="E29" t="n" s="8">
        <v>1.0</v>
      </c>
      <c r="F29" t="n" s="8">
        <v>351.0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4.6495663E7</v>
      </c>
      <c r="B30" t="s" s="8">
        <v>100</v>
      </c>
      <c r="C30" t="n" s="8">
        <f>IF(false,"120921370", "120921370")</f>
      </c>
      <c r="D30" t="s" s="8">
        <v>101</v>
      </c>
      <c r="E30" t="n" s="8">
        <v>3.0</v>
      </c>
      <c r="F30" t="n" s="8">
        <v>5397.0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4.6730588E7</v>
      </c>
      <c r="B31" t="s" s="8">
        <v>97</v>
      </c>
      <c r="C31" t="n" s="8">
        <f>IF(false,"120921544", "120921544")</f>
      </c>
      <c r="D31" t="s" s="8">
        <v>71</v>
      </c>
      <c r="E31" t="n" s="8">
        <v>3.0</v>
      </c>
      <c r="F31" t="n" s="8">
        <v>2517.0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4.6987989E7</v>
      </c>
      <c r="B32" t="s" s="8">
        <v>51</v>
      </c>
      <c r="C32" t="n" s="8">
        <f>IF(false,"01-003884", "01-003884")</f>
      </c>
      <c r="D32" t="s" s="8">
        <v>104</v>
      </c>
      <c r="E32" t="n" s="8">
        <v>1.0</v>
      </c>
      <c r="F32" t="n" s="8">
        <v>969.0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4.7308081E7</v>
      </c>
      <c r="B33" t="s" s="8">
        <v>56</v>
      </c>
      <c r="C33" t="n" s="8">
        <f>IF(false,"000-631", "000-631")</f>
      </c>
      <c r="D33" t="s" s="8">
        <v>106</v>
      </c>
      <c r="E33" t="n" s="8">
        <v>2.0</v>
      </c>
      <c r="F33" t="n" s="8">
        <v>902.0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4.6385111E7</v>
      </c>
      <c r="B34" t="s" s="8">
        <v>108</v>
      </c>
      <c r="C34" t="n" s="8">
        <f>IF(false,"005-1515", "005-1515")</f>
      </c>
      <c r="D34" t="s" s="8">
        <v>109</v>
      </c>
      <c r="E34" t="n" s="8">
        <v>3.0</v>
      </c>
      <c r="F34" t="n" s="8">
        <v>2796.0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4.6756548E7</v>
      </c>
      <c r="B35" t="s" s="8">
        <v>97</v>
      </c>
      <c r="C35" t="n" s="8">
        <f>IF(false,"120922864", "120922864")</f>
      </c>
      <c r="D35" t="s" s="8">
        <v>111</v>
      </c>
      <c r="E35" t="n" s="8">
        <v>1.0</v>
      </c>
      <c r="F35" t="n" s="8">
        <v>635.0</v>
      </c>
      <c r="G35" t="s" s="8">
        <v>53</v>
      </c>
      <c r="H35" t="s" s="8">
        <v>54</v>
      </c>
      <c r="I35" t="s" s="8">
        <v>112</v>
      </c>
    </row>
    <row r="36" ht="16.0" customHeight="true">
      <c r="A36" t="n" s="7">
        <v>4.72011E7</v>
      </c>
      <c r="B36" t="s" s="8">
        <v>63</v>
      </c>
      <c r="C36" t="n" s="8">
        <f>IF(false,"005-1255", "005-1255")</f>
      </c>
      <c r="D36" t="s" s="8">
        <v>113</v>
      </c>
      <c r="E36" t="n" s="8">
        <v>1.0</v>
      </c>
      <c r="F36" t="n" s="8">
        <v>392.0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4.7009926E7</v>
      </c>
      <c r="B37" t="s" s="8">
        <v>51</v>
      </c>
      <c r="C37" t="n" s="8">
        <f>IF(false,"120921743", "120921743")</f>
      </c>
      <c r="D37" t="s" s="8">
        <v>115</v>
      </c>
      <c r="E37" t="n" s="8">
        <v>1.0</v>
      </c>
      <c r="F37" t="n" s="8">
        <v>899.0</v>
      </c>
      <c r="G37" t="s" s="8">
        <v>53</v>
      </c>
      <c r="H37" t="s" s="8">
        <v>54</v>
      </c>
      <c r="I37" t="s" s="8">
        <v>116</v>
      </c>
    </row>
    <row r="38" ht="16.0" customHeight="true">
      <c r="A38" t="n" s="7">
        <v>4.7005037E7</v>
      </c>
      <c r="B38" t="s" s="8">
        <v>51</v>
      </c>
      <c r="C38" t="n" s="8">
        <f>IF(false,"003-319", "003-319")</f>
      </c>
      <c r="D38" t="s" s="8">
        <v>117</v>
      </c>
      <c r="E38" t="n" s="8">
        <v>2.0</v>
      </c>
      <c r="F38" t="n" s="8">
        <v>2658.0</v>
      </c>
      <c r="G38" t="s" s="8">
        <v>53</v>
      </c>
      <c r="H38" t="s" s="8">
        <v>54</v>
      </c>
      <c r="I38" t="s" s="8">
        <v>118</v>
      </c>
    </row>
    <row r="39" ht="16.0" customHeight="true">
      <c r="A39" t="n" s="7">
        <v>4.7241982E7</v>
      </c>
      <c r="B39" t="s" s="8">
        <v>63</v>
      </c>
      <c r="C39" t="n" s="8">
        <f>IF(false,"120921370", "120921370")</f>
      </c>
      <c r="D39" t="s" s="8">
        <v>101</v>
      </c>
      <c r="E39" t="n" s="8">
        <v>1.0</v>
      </c>
      <c r="F39" t="n" s="8">
        <v>1799.0</v>
      </c>
      <c r="G39" t="s" s="8">
        <v>53</v>
      </c>
      <c r="H39" t="s" s="8">
        <v>54</v>
      </c>
      <c r="I39" t="s" s="8">
        <v>119</v>
      </c>
    </row>
    <row r="40" ht="16.0" customHeight="true">
      <c r="A40" t="n" s="7">
        <v>4.6966573E7</v>
      </c>
      <c r="B40" t="s" s="8">
        <v>51</v>
      </c>
      <c r="C40" t="n" s="8">
        <f>IF(false,"005-1718", "005-1718")</f>
      </c>
      <c r="D40" t="s" s="8">
        <v>120</v>
      </c>
      <c r="E40" t="n" s="8">
        <v>1.0</v>
      </c>
      <c r="F40" t="n" s="8">
        <v>349.0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4.728466E7</v>
      </c>
      <c r="B41" t="s" s="8">
        <v>56</v>
      </c>
      <c r="C41" t="n" s="8">
        <f>IF(false,"120923060", "120923060")</f>
      </c>
      <c r="D41" t="s" s="8">
        <v>93</v>
      </c>
      <c r="E41" t="n" s="8">
        <v>2.0</v>
      </c>
      <c r="F41" t="n" s="8">
        <v>486.0</v>
      </c>
      <c r="G41" t="s" s="8">
        <v>53</v>
      </c>
      <c r="H41" t="s" s="8">
        <v>54</v>
      </c>
      <c r="I41" t="s" s="8">
        <v>122</v>
      </c>
    </row>
    <row r="42" ht="16.0" customHeight="true">
      <c r="A42" t="n" s="7">
        <v>4.7143233E7</v>
      </c>
      <c r="B42" t="s" s="8">
        <v>63</v>
      </c>
      <c r="C42" t="n" s="8">
        <f>IF(false,"120921791", "120921791")</f>
      </c>
      <c r="D42" t="s" s="8">
        <v>82</v>
      </c>
      <c r="E42" t="n" s="8">
        <v>1.0</v>
      </c>
      <c r="F42" t="n" s="8">
        <v>1436.0</v>
      </c>
      <c r="G42" t="s" s="8">
        <v>53</v>
      </c>
      <c r="H42" t="s" s="8">
        <v>54</v>
      </c>
      <c r="I42" t="s" s="8">
        <v>123</v>
      </c>
    </row>
    <row r="43" ht="16.0" customHeight="true">
      <c r="A43" t="n" s="7">
        <v>4.7132826E7</v>
      </c>
      <c r="B43" t="s" s="8">
        <v>73</v>
      </c>
      <c r="C43" t="n" s="8">
        <f>IF(false,"120921370", "120921370")</f>
      </c>
      <c r="D43" t="s" s="8">
        <v>101</v>
      </c>
      <c r="E43" t="n" s="8">
        <v>1.0</v>
      </c>
      <c r="F43" t="n" s="8">
        <v>1799.0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4.710793E7</v>
      </c>
      <c r="B44" t="s" s="8">
        <v>73</v>
      </c>
      <c r="C44" t="n" s="8">
        <f>IF(false,"005-1126", "005-1126")</f>
      </c>
      <c r="D44" t="s" s="8">
        <v>125</v>
      </c>
      <c r="E44" t="n" s="8">
        <v>1.0</v>
      </c>
      <c r="F44" t="n" s="8">
        <v>850.0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4.704397E7</v>
      </c>
      <c r="B45" t="s" s="8">
        <v>73</v>
      </c>
      <c r="C45" t="n" s="8">
        <f>IF(false,"120921944", "120921944")</f>
      </c>
      <c r="D45" t="s" s="8">
        <v>127</v>
      </c>
      <c r="E45" t="n" s="8">
        <v>1.0</v>
      </c>
      <c r="F45" t="n" s="8">
        <v>1169.0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4.6952041E7</v>
      </c>
      <c r="B46" t="s" s="8">
        <v>51</v>
      </c>
      <c r="C46" t="n" s="8">
        <f>IF(false,"003-318", "003-318")</f>
      </c>
      <c r="D46" t="s" s="8">
        <v>129</v>
      </c>
      <c r="E46" t="n" s="8">
        <v>1.0</v>
      </c>
      <c r="F46" t="n" s="8">
        <v>1489.0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4.697616E7</v>
      </c>
      <c r="B47" t="s" s="8">
        <v>51</v>
      </c>
      <c r="C47" t="n" s="8">
        <f>IF(false,"005-1717", "005-1717")</f>
      </c>
      <c r="D47" t="s" s="8">
        <v>131</v>
      </c>
      <c r="E47" t="n" s="8">
        <v>1.0</v>
      </c>
      <c r="F47" t="n" s="8">
        <v>260.0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4.6886007E7</v>
      </c>
      <c r="B48" t="s" s="8">
        <v>61</v>
      </c>
      <c r="C48" t="n" s="8">
        <f>IF(false,"005-1250", "005-1250")</f>
      </c>
      <c r="D48" t="s" s="8">
        <v>133</v>
      </c>
      <c r="E48" t="n" s="8">
        <v>2.0</v>
      </c>
      <c r="F48" t="n" s="8">
        <v>3178.0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4.6892047E7</v>
      </c>
      <c r="B49" t="s" s="8">
        <v>61</v>
      </c>
      <c r="C49" t="n" s="8">
        <f>IF(false,"01-003905", "01-003905")</f>
      </c>
      <c r="D49" t="s" s="8">
        <v>135</v>
      </c>
      <c r="E49" t="n" s="8">
        <v>1.0</v>
      </c>
      <c r="F49" t="n" s="8">
        <v>671.0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4.6839992E7</v>
      </c>
      <c r="B50" t="s" s="8">
        <v>61</v>
      </c>
      <c r="C50" t="n" s="8">
        <f>IF(false,"120922550", "120922550")</f>
      </c>
      <c r="D50" t="s" s="8">
        <v>137</v>
      </c>
      <c r="E50" t="n" s="8">
        <v>1.0</v>
      </c>
      <c r="F50" t="n" s="8">
        <v>389.0</v>
      </c>
      <c r="G50" t="s" s="8">
        <v>53</v>
      </c>
      <c r="H50" t="s" s="8">
        <v>54</v>
      </c>
      <c r="I50" t="s" s="8">
        <v>138</v>
      </c>
    </row>
    <row r="51" ht="16.0" customHeight="true">
      <c r="A51" t="n" s="7">
        <v>4.7015853E7</v>
      </c>
      <c r="B51" t="s" s="8">
        <v>73</v>
      </c>
      <c r="C51" t="n" s="8">
        <f>IF(false,"120921947", "120921947")</f>
      </c>
      <c r="D51" t="s" s="8">
        <v>68</v>
      </c>
      <c r="E51" t="n" s="8">
        <v>1.0</v>
      </c>
      <c r="F51" t="n" s="8">
        <v>586.0</v>
      </c>
      <c r="G51" t="s" s="8">
        <v>53</v>
      </c>
      <c r="H51" t="s" s="8">
        <v>54</v>
      </c>
      <c r="I51" t="s" s="8">
        <v>139</v>
      </c>
    </row>
    <row r="52" ht="16.0" customHeight="true">
      <c r="A52" t="n" s="7">
        <v>4.7057097E7</v>
      </c>
      <c r="B52" t="s" s="8">
        <v>73</v>
      </c>
      <c r="C52" t="n" s="8">
        <f>IF(false,"120921439", "120921439")</f>
      </c>
      <c r="D52" t="s" s="8">
        <v>57</v>
      </c>
      <c r="E52" t="n" s="8">
        <v>1.0</v>
      </c>
      <c r="F52" t="n" s="8">
        <v>599.0</v>
      </c>
      <c r="G52" t="s" s="8">
        <v>53</v>
      </c>
      <c r="H52" t="s" s="8">
        <v>54</v>
      </c>
      <c r="I52" t="s" s="8">
        <v>140</v>
      </c>
    </row>
    <row r="53" ht="16.0" customHeight="true">
      <c r="A53" t="n" s="7">
        <v>4.6924744E7</v>
      </c>
      <c r="B53" t="s" s="8">
        <v>51</v>
      </c>
      <c r="C53" t="n" s="8">
        <f>IF(false,"000-631", "000-631")</f>
      </c>
      <c r="D53" t="s" s="8">
        <v>106</v>
      </c>
      <c r="E53" t="n" s="8">
        <v>1.0</v>
      </c>
      <c r="F53" t="n" s="8">
        <v>505.0</v>
      </c>
      <c r="G53" t="s" s="8">
        <v>53</v>
      </c>
      <c r="H53" t="s" s="8">
        <v>54</v>
      </c>
      <c r="I53" t="s" s="8">
        <v>141</v>
      </c>
    </row>
    <row r="54" ht="16.0" customHeight="true">
      <c r="A54" t="n" s="7">
        <v>4.6864962E7</v>
      </c>
      <c r="B54" t="s" s="8">
        <v>61</v>
      </c>
      <c r="C54" t="n" s="8">
        <f>IF(false,"120922388", "120922388")</f>
      </c>
      <c r="D54" t="s" s="8">
        <v>142</v>
      </c>
      <c r="E54" t="n" s="8">
        <v>1.0</v>
      </c>
      <c r="F54" t="n" s="8">
        <v>364.0</v>
      </c>
      <c r="G54" t="s" s="8">
        <v>53</v>
      </c>
      <c r="H54" t="s" s="8">
        <v>54</v>
      </c>
      <c r="I54" t="s" s="8">
        <v>143</v>
      </c>
    </row>
    <row r="55" ht="16.0" customHeight="true">
      <c r="A55" t="n" s="7">
        <v>4.7012141E7</v>
      </c>
      <c r="B55" t="s" s="8">
        <v>51</v>
      </c>
      <c r="C55" t="n" s="8">
        <f>IF(false,"120921806", "120921806")</f>
      </c>
      <c r="D55" t="s" s="8">
        <v>144</v>
      </c>
      <c r="E55" t="n" s="8">
        <v>1.0</v>
      </c>
      <c r="F55" t="n" s="8">
        <v>491.0</v>
      </c>
      <c r="G55" t="s" s="8">
        <v>53</v>
      </c>
      <c r="H55" t="s" s="8">
        <v>50</v>
      </c>
      <c r="I55" t="s" s="8">
        <v>145</v>
      </c>
    </row>
    <row r="56" ht="16.0" customHeight="true">
      <c r="A56" t="n" s="7">
        <v>4.7411229E7</v>
      </c>
      <c r="B56" t="s" s="8">
        <v>54</v>
      </c>
      <c r="C56" t="n" s="8">
        <f>IF(false,"003-318", "003-318")</f>
      </c>
      <c r="D56" t="s" s="8">
        <v>146</v>
      </c>
      <c r="E56" t="n" s="8">
        <v>1.0</v>
      </c>
      <c r="F56" t="n" s="8">
        <v>254.0</v>
      </c>
      <c r="G56" t="s" s="8">
        <v>53</v>
      </c>
      <c r="H56" t="s" s="8">
        <v>50</v>
      </c>
      <c r="I56" t="s" s="8">
        <v>147</v>
      </c>
    </row>
    <row r="57" ht="16.0" customHeight="true">
      <c r="A57" t="n" s="7">
        <v>4.7350182E7</v>
      </c>
      <c r="B57" t="s" s="8">
        <v>56</v>
      </c>
      <c r="C57" t="n" s="8">
        <f>IF(false,"01-003924", "01-003924")</f>
      </c>
      <c r="D57" t="s" s="8">
        <v>148</v>
      </c>
      <c r="E57" t="n" s="8">
        <v>3.0</v>
      </c>
      <c r="F57" t="n" s="8">
        <v>1566.0</v>
      </c>
      <c r="G57" t="s" s="8">
        <v>53</v>
      </c>
      <c r="H57" t="s" s="8">
        <v>50</v>
      </c>
      <c r="I57" t="s" s="8">
        <v>149</v>
      </c>
    </row>
    <row r="58" ht="16.0" customHeight="true">
      <c r="A58" t="n" s="7">
        <v>4.7386705E7</v>
      </c>
      <c r="B58" t="s" s="8">
        <v>56</v>
      </c>
      <c r="C58" t="n" s="8">
        <f>IF(false,"005-1515", "005-1515")</f>
      </c>
      <c r="D58" t="s" s="8">
        <v>150</v>
      </c>
      <c r="E58" t="n" s="8">
        <v>1.0</v>
      </c>
      <c r="F58" t="n" s="8">
        <v>966.0</v>
      </c>
      <c r="G58" t="s" s="8">
        <v>53</v>
      </c>
      <c r="H58" t="s" s="8">
        <v>50</v>
      </c>
      <c r="I58" t="s" s="8">
        <v>151</v>
      </c>
    </row>
    <row r="59" ht="16.0" customHeight="true">
      <c r="A59" t="n" s="7">
        <v>4.7385629E7</v>
      </c>
      <c r="B59" t="s" s="8">
        <v>56</v>
      </c>
      <c r="C59" t="n" s="8">
        <f>IF(false,"120921743", "120921743")</f>
      </c>
      <c r="D59" t="s" s="8">
        <v>115</v>
      </c>
      <c r="E59" t="n" s="8">
        <v>1.0</v>
      </c>
      <c r="F59" t="n" s="8">
        <v>899.0</v>
      </c>
      <c r="G59" t="s" s="8">
        <v>53</v>
      </c>
      <c r="H59" t="s" s="8">
        <v>50</v>
      </c>
      <c r="I59" t="s" s="8">
        <v>152</v>
      </c>
    </row>
    <row r="60" ht="16.0" customHeight="true">
      <c r="A60" t="n" s="7">
        <v>4.7330138E7</v>
      </c>
      <c r="B60" t="s" s="8">
        <v>56</v>
      </c>
      <c r="C60" t="n" s="8">
        <f>IF(false,"005-1170", "005-1170")</f>
      </c>
      <c r="D60" t="s" s="8">
        <v>153</v>
      </c>
      <c r="E60" t="n" s="8">
        <v>1.0</v>
      </c>
      <c r="F60" t="n" s="8">
        <v>559.0</v>
      </c>
      <c r="G60" t="s" s="8">
        <v>53</v>
      </c>
      <c r="H60" t="s" s="8">
        <v>50</v>
      </c>
      <c r="I60" t="s" s="8">
        <v>154</v>
      </c>
    </row>
    <row r="61" ht="16.0" customHeight="true">
      <c r="A61" t="n" s="7">
        <v>4.7412896E7</v>
      </c>
      <c r="B61" t="s" s="8">
        <v>54</v>
      </c>
      <c r="C61" t="n" s="8">
        <f>IF(false,"005-1079", "005-1079")</f>
      </c>
      <c r="D61" t="s" s="8">
        <v>155</v>
      </c>
      <c r="E61" t="n" s="8">
        <v>1.0</v>
      </c>
      <c r="F61" t="n" s="8">
        <v>1.0</v>
      </c>
      <c r="G61" t="s" s="8">
        <v>53</v>
      </c>
      <c r="H61" t="s" s="8">
        <v>50</v>
      </c>
      <c r="I61" t="s" s="8">
        <v>156</v>
      </c>
    </row>
    <row r="62" ht="16.0" customHeight="true">
      <c r="A62" t="n" s="7">
        <v>4.7155876E7</v>
      </c>
      <c r="B62" t="s" s="8">
        <v>63</v>
      </c>
      <c r="C62" t="n" s="8">
        <f>IF(false,"120922870", "120922870")</f>
      </c>
      <c r="D62" t="s" s="8">
        <v>157</v>
      </c>
      <c r="E62" t="n" s="8">
        <v>1.0</v>
      </c>
      <c r="F62" t="n" s="8">
        <v>4789.0</v>
      </c>
      <c r="G62" t="s" s="8">
        <v>53</v>
      </c>
      <c r="H62" t="s" s="8">
        <v>50</v>
      </c>
      <c r="I62" t="s" s="8">
        <v>158</v>
      </c>
    </row>
    <row r="63" ht="16.0" customHeight="true">
      <c r="A63" t="n" s="7">
        <v>4.7404714E7</v>
      </c>
      <c r="B63" t="s" s="8">
        <v>54</v>
      </c>
      <c r="C63" t="n" s="8">
        <f>IF(false,"005-1246", "005-1246")</f>
      </c>
      <c r="D63" t="s" s="8">
        <v>159</v>
      </c>
      <c r="E63" t="n" s="8">
        <v>1.0</v>
      </c>
      <c r="F63" t="n" s="8">
        <v>284.0</v>
      </c>
      <c r="G63" t="s" s="8">
        <v>53</v>
      </c>
      <c r="H63" t="s" s="8">
        <v>50</v>
      </c>
      <c r="I63" t="s" s="8">
        <v>160</v>
      </c>
    </row>
    <row r="64" ht="16.0" customHeight="true">
      <c r="A64" t="n" s="7">
        <v>4.7364859E7</v>
      </c>
      <c r="B64" t="s" s="8">
        <v>56</v>
      </c>
      <c r="C64" t="n" s="8">
        <f>IF(false,"120921818", "120921818")</f>
      </c>
      <c r="D64" t="s" s="8">
        <v>52</v>
      </c>
      <c r="E64" t="n" s="8">
        <v>1.0</v>
      </c>
      <c r="F64" t="n" s="8">
        <v>664.0</v>
      </c>
      <c r="G64" t="s" s="8">
        <v>53</v>
      </c>
      <c r="H64" t="s" s="8">
        <v>50</v>
      </c>
      <c r="I64" t="s" s="8">
        <v>161</v>
      </c>
    </row>
    <row r="65" ht="16.0" customHeight="true">
      <c r="A65" t="n" s="7">
        <v>4.7350333E7</v>
      </c>
      <c r="B65" t="s" s="8">
        <v>56</v>
      </c>
      <c r="C65" t="n" s="8">
        <f>IF(false,"000-631", "000-631")</f>
      </c>
      <c r="D65" t="s" s="8">
        <v>106</v>
      </c>
      <c r="E65" t="n" s="8">
        <v>1.0</v>
      </c>
      <c r="F65" t="n" s="8">
        <v>437.0</v>
      </c>
      <c r="G65" t="s" s="8">
        <v>53</v>
      </c>
      <c r="H65" t="s" s="8">
        <v>50</v>
      </c>
      <c r="I65" t="s" s="8">
        <v>162</v>
      </c>
    </row>
    <row r="66" ht="16.0" customHeight="true">
      <c r="A66" t="n" s="7">
        <v>4.7286714E7</v>
      </c>
      <c r="B66" t="s" s="8">
        <v>56</v>
      </c>
      <c r="C66" t="n" s="8">
        <f>IF(false,"01-003956", "01-003956")</f>
      </c>
      <c r="D66" t="s" s="8">
        <v>163</v>
      </c>
      <c r="E66" t="n" s="8">
        <v>1.0</v>
      </c>
      <c r="F66" t="n" s="8">
        <v>1.0</v>
      </c>
      <c r="G66" t="s" s="8">
        <v>53</v>
      </c>
      <c r="H66" t="s" s="8">
        <v>50</v>
      </c>
      <c r="I66" t="s" s="8">
        <v>164</v>
      </c>
    </row>
    <row r="67" ht="16.0" customHeight="true">
      <c r="A67" t="n" s="7">
        <v>4.7282669E7</v>
      </c>
      <c r="B67" t="s" s="8">
        <v>56</v>
      </c>
      <c r="C67" t="n" s="8">
        <f>IF(false,"120921818", "120921818")</f>
      </c>
      <c r="D67" t="s" s="8">
        <v>52</v>
      </c>
      <c r="E67" t="n" s="8">
        <v>1.0</v>
      </c>
      <c r="F67" t="n" s="8">
        <v>508.0</v>
      </c>
      <c r="G67" t="s" s="8">
        <v>53</v>
      </c>
      <c r="H67" t="s" s="8">
        <v>50</v>
      </c>
      <c r="I67" t="s" s="8">
        <v>165</v>
      </c>
    </row>
    <row r="68" ht="16.0" customHeight="true">
      <c r="A68" t="n" s="7">
        <v>4.7410237E7</v>
      </c>
      <c r="B68" t="s" s="8">
        <v>54</v>
      </c>
      <c r="C68" t="n" s="8">
        <f>IF(false,"120923038", "120923038")</f>
      </c>
      <c r="D68" t="s" s="8">
        <v>166</v>
      </c>
      <c r="E68" t="n" s="8">
        <v>1.0</v>
      </c>
      <c r="F68" t="n" s="8">
        <v>226.0</v>
      </c>
      <c r="G68" t="s" s="8">
        <v>53</v>
      </c>
      <c r="H68" t="s" s="8">
        <v>50</v>
      </c>
      <c r="I68" t="s" s="8">
        <v>167</v>
      </c>
    </row>
    <row r="69" ht="16.0" customHeight="true">
      <c r="A69" t="n" s="7">
        <v>4.7409673E7</v>
      </c>
      <c r="B69" t="s" s="8">
        <v>54</v>
      </c>
      <c r="C69" t="n" s="8">
        <f>IF(false,"003-319", "003-319")</f>
      </c>
      <c r="D69" t="s" s="8">
        <v>168</v>
      </c>
      <c r="E69" t="n" s="8">
        <v>1.0</v>
      </c>
      <c r="F69" t="n" s="8">
        <v>1129.0</v>
      </c>
      <c r="G69" t="s" s="8">
        <v>53</v>
      </c>
      <c r="H69" t="s" s="8">
        <v>50</v>
      </c>
      <c r="I69" t="s" s="8">
        <v>169</v>
      </c>
    </row>
    <row r="70" ht="16.0" customHeight="true">
      <c r="A70" t="n" s="7">
        <v>4.7406677E7</v>
      </c>
      <c r="B70" t="s" s="8">
        <v>54</v>
      </c>
      <c r="C70" t="n" s="8">
        <f>IF(false,"120921791", "120921791")</f>
      </c>
      <c r="D70" t="s" s="8">
        <v>170</v>
      </c>
      <c r="E70" t="n" s="8">
        <v>1.0</v>
      </c>
      <c r="F70" t="n" s="8">
        <v>1003.0</v>
      </c>
      <c r="G70" t="s" s="8">
        <v>53</v>
      </c>
      <c r="H70" t="s" s="8">
        <v>50</v>
      </c>
      <c r="I70" t="s" s="8">
        <v>171</v>
      </c>
    </row>
    <row r="71" ht="16.0" customHeight="true">
      <c r="A71" t="n" s="7">
        <v>4.7388383E7</v>
      </c>
      <c r="B71" t="s" s="8">
        <v>56</v>
      </c>
      <c r="C71" t="n" s="8">
        <f>IF(false,"120922895", "120922895")</f>
      </c>
      <c r="D71" t="s" s="8">
        <v>172</v>
      </c>
      <c r="E71" t="n" s="8">
        <v>1.0</v>
      </c>
      <c r="F71" t="n" s="8">
        <v>2059.0</v>
      </c>
      <c r="G71" t="s" s="8">
        <v>53</v>
      </c>
      <c r="H71" t="s" s="8">
        <v>50</v>
      </c>
      <c r="I71" t="s" s="8">
        <v>173</v>
      </c>
    </row>
    <row r="72" ht="16.0" customHeight="true">
      <c r="A72" t="n" s="7">
        <v>4.7305253E7</v>
      </c>
      <c r="B72" t="s" s="8">
        <v>56</v>
      </c>
      <c r="C72" t="n" s="8">
        <f>IF(false,"120921834", "120921834")</f>
      </c>
      <c r="D72" t="s" s="8">
        <v>174</v>
      </c>
      <c r="E72" t="n" s="8">
        <v>1.0</v>
      </c>
      <c r="F72" t="n" s="8">
        <v>1699.0</v>
      </c>
      <c r="G72" t="s" s="8">
        <v>53</v>
      </c>
      <c r="H72" t="s" s="8">
        <v>50</v>
      </c>
      <c r="I72" t="s" s="8">
        <v>175</v>
      </c>
    </row>
    <row r="73" ht="16.0" customHeight="true">
      <c r="A73" t="n" s="7">
        <v>4.7289391E7</v>
      </c>
      <c r="B73" t="s" s="8">
        <v>56</v>
      </c>
      <c r="C73" t="n" s="8">
        <f>IF(false,"120921947", "120921947")</f>
      </c>
      <c r="D73" t="s" s="8">
        <v>68</v>
      </c>
      <c r="E73" t="n" s="8">
        <v>1.0</v>
      </c>
      <c r="F73" t="n" s="8">
        <v>314.0</v>
      </c>
      <c r="G73" t="s" s="8">
        <v>53</v>
      </c>
      <c r="H73" t="s" s="8">
        <v>50</v>
      </c>
      <c r="I73" t="s" s="8">
        <v>176</v>
      </c>
    </row>
    <row r="74" ht="16.0" customHeight="true">
      <c r="A74" t="n" s="7">
        <v>4.7146725E7</v>
      </c>
      <c r="B74" t="s" s="8">
        <v>63</v>
      </c>
      <c r="C74" t="n" s="8">
        <f>IF(false,"005-1254", "005-1254")</f>
      </c>
      <c r="D74" t="s" s="8">
        <v>177</v>
      </c>
      <c r="E74" t="n" s="8">
        <v>1.0</v>
      </c>
      <c r="F74" t="n" s="8">
        <v>636.0</v>
      </c>
      <c r="G74" t="s" s="8">
        <v>53</v>
      </c>
      <c r="H74" t="s" s="8">
        <v>50</v>
      </c>
      <c r="I74" t="s" s="8">
        <v>178</v>
      </c>
    </row>
    <row r="75" ht="16.0" customHeight="true">
      <c r="A75" t="n" s="7">
        <v>4.7466415E7</v>
      </c>
      <c r="B75" t="s" s="8">
        <v>54</v>
      </c>
      <c r="C75" t="n" s="8">
        <f>IF(false,"003-319", "003-319")</f>
      </c>
      <c r="D75" t="s" s="8">
        <v>168</v>
      </c>
      <c r="E75" t="n" s="8">
        <v>2.0</v>
      </c>
      <c r="F75" t="n" s="8">
        <v>2528.0</v>
      </c>
      <c r="G75" t="s" s="8">
        <v>53</v>
      </c>
      <c r="H75" t="s" s="8">
        <v>50</v>
      </c>
      <c r="I75" t="s" s="8">
        <v>179</v>
      </c>
    </row>
    <row r="76" ht="16.0" customHeight="true">
      <c r="A76" t="n" s="7">
        <v>4.7382878E7</v>
      </c>
      <c r="B76" t="s" s="8">
        <v>56</v>
      </c>
      <c r="C76" t="n" s="8">
        <f>IF(false,"120922090", "120922090")</f>
      </c>
      <c r="D76" t="s" s="8">
        <v>180</v>
      </c>
      <c r="E76" t="n" s="8">
        <v>1.0</v>
      </c>
      <c r="F76" t="n" s="8">
        <v>755.0</v>
      </c>
      <c r="G76" t="s" s="8">
        <v>53</v>
      </c>
      <c r="H76" t="s" s="8">
        <v>50</v>
      </c>
      <c r="I76" t="s" s="8">
        <v>181</v>
      </c>
    </row>
    <row r="77" ht="16.0" customHeight="true">
      <c r="A77" t="n" s="7">
        <v>4.7425712E7</v>
      </c>
      <c r="B77" t="s" s="8">
        <v>54</v>
      </c>
      <c r="C77" t="n" s="8">
        <f>IF(false,"120923034", "120923034")</f>
      </c>
      <c r="D77" t="s" s="8">
        <v>182</v>
      </c>
      <c r="E77" t="n" s="8">
        <v>1.0</v>
      </c>
      <c r="F77" t="n" s="8">
        <v>235.0</v>
      </c>
      <c r="G77" t="s" s="8">
        <v>53</v>
      </c>
      <c r="H77" t="s" s="8">
        <v>50</v>
      </c>
      <c r="I77" t="s" s="8">
        <v>183</v>
      </c>
    </row>
    <row r="78" ht="16.0" customHeight="true">
      <c r="A78" t="n" s="7">
        <v>4.7265735E7</v>
      </c>
      <c r="B78" t="s" s="8">
        <v>56</v>
      </c>
      <c r="C78" t="n" s="8">
        <f>IF(false,"005-1560", "005-1560")</f>
      </c>
      <c r="D78" t="s" s="8">
        <v>184</v>
      </c>
      <c r="E78" t="n" s="8">
        <v>1.0</v>
      </c>
      <c r="F78" t="n" s="8">
        <v>627.0</v>
      </c>
      <c r="G78" t="s" s="8">
        <v>53</v>
      </c>
      <c r="H78" t="s" s="8">
        <v>50</v>
      </c>
      <c r="I78" t="s" s="8">
        <v>185</v>
      </c>
    </row>
    <row r="79" ht="16.0" customHeight="true">
      <c r="A79" t="n" s="7">
        <v>4.7476322E7</v>
      </c>
      <c r="B79" t="s" s="8">
        <v>54</v>
      </c>
      <c r="C79" t="n" s="8">
        <f>IF(false,"120906022", "120906022")</f>
      </c>
      <c r="D79" t="s" s="8">
        <v>186</v>
      </c>
      <c r="E79" t="n" s="8">
        <v>1.0</v>
      </c>
      <c r="F79" t="n" s="8">
        <v>1089.0</v>
      </c>
      <c r="G79" t="s" s="8">
        <v>53</v>
      </c>
      <c r="H79" t="s" s="8">
        <v>50</v>
      </c>
      <c r="I79" t="s" s="8">
        <v>187</v>
      </c>
    </row>
    <row r="80" ht="16.0" customHeight="true">
      <c r="A80" t="n" s="7">
        <v>4.7245288E7</v>
      </c>
      <c r="B80" t="s" s="8">
        <v>63</v>
      </c>
      <c r="C80" t="n" s="8">
        <f>IF(false,"120921370", "120921370")</f>
      </c>
      <c r="D80" t="s" s="8">
        <v>101</v>
      </c>
      <c r="E80" t="n" s="8">
        <v>1.0</v>
      </c>
      <c r="F80" t="n" s="8">
        <v>1073.0</v>
      </c>
      <c r="G80" t="s" s="8">
        <v>53</v>
      </c>
      <c r="H80" t="s" s="8">
        <v>50</v>
      </c>
      <c r="I80" t="s" s="8">
        <v>188</v>
      </c>
    </row>
    <row r="81" ht="16.0" customHeight="true">
      <c r="A81" t="n" s="7">
        <v>4.7234383E7</v>
      </c>
      <c r="B81" t="s" s="8">
        <v>63</v>
      </c>
      <c r="C81" t="n" s="8">
        <f>IF(false,"120923044", "120923044")</f>
      </c>
      <c r="D81" t="s" s="8">
        <v>189</v>
      </c>
      <c r="E81" t="n" s="8">
        <v>1.0</v>
      </c>
      <c r="F81" t="n" s="8">
        <v>214.0</v>
      </c>
      <c r="G81" t="s" s="8">
        <v>53</v>
      </c>
      <c r="H81" t="s" s="8">
        <v>50</v>
      </c>
      <c r="I81" t="s" s="8">
        <v>190</v>
      </c>
    </row>
    <row r="82" ht="16.0" customHeight="true">
      <c r="A82" t="n" s="7">
        <v>4.7426179E7</v>
      </c>
      <c r="B82" t="s" s="8">
        <v>54</v>
      </c>
      <c r="C82" t="n" s="8">
        <f>IF(false,"120922684", "120922684")</f>
      </c>
      <c r="D82" t="s" s="8">
        <v>191</v>
      </c>
      <c r="E82" t="n" s="8">
        <v>1.0</v>
      </c>
      <c r="F82" t="n" s="8">
        <v>1.0</v>
      </c>
      <c r="G82" t="s" s="8">
        <v>53</v>
      </c>
      <c r="H82" t="s" s="8">
        <v>50</v>
      </c>
      <c r="I82" t="s" s="8">
        <v>192</v>
      </c>
    </row>
    <row r="83" ht="16.0" customHeight="true"/>
    <row r="84" ht="16.0" customHeight="true">
      <c r="A84" t="s" s="1">
        <v>37</v>
      </c>
      <c r="B84" s="1"/>
      <c r="C84" s="1"/>
      <c r="D84" s="1"/>
      <c r="E84" s="1"/>
      <c r="F84" t="n" s="8">
        <v>76847.0</v>
      </c>
      <c r="G84" s="2"/>
    </row>
    <row r="85" ht="16.0" customHeight="true"/>
    <row r="86" ht="16.0" customHeight="true">
      <c r="A86" t="s" s="1">
        <v>36</v>
      </c>
    </row>
    <row r="87" ht="34.0" customHeight="true">
      <c r="A87" t="s" s="9">
        <v>38</v>
      </c>
      <c r="B87" t="s" s="9">
        <v>0</v>
      </c>
      <c r="C87" t="s" s="9">
        <v>43</v>
      </c>
      <c r="D87" t="s" s="9">
        <v>1</v>
      </c>
      <c r="E87" t="s" s="9">
        <v>2</v>
      </c>
      <c r="F87" t="s" s="9">
        <v>39</v>
      </c>
      <c r="G87" t="s" s="9">
        <v>5</v>
      </c>
      <c r="H87" t="s" s="9">
        <v>3</v>
      </c>
      <c r="I87" t="s" s="9">
        <v>4</v>
      </c>
    </row>
    <row r="88" ht="16.0" customHeight="true">
      <c r="A88" t="n" s="8">
        <v>4.6774042E7</v>
      </c>
      <c r="B88" t="s" s="8">
        <v>97</v>
      </c>
      <c r="C88" t="n" s="8">
        <f>IF(false,"120922090", "120922090")</f>
      </c>
      <c r="D88" t="s" s="8">
        <v>180</v>
      </c>
      <c r="E88" t="n" s="8">
        <v>1.0</v>
      </c>
      <c r="F88" t="n" s="8">
        <v>-889.0</v>
      </c>
      <c r="G88" t="s" s="8">
        <v>193</v>
      </c>
      <c r="H88" t="s" s="8">
        <v>54</v>
      </c>
      <c r="I88" t="s" s="8">
        <v>194</v>
      </c>
    </row>
    <row r="89" ht="16.0" customHeight="true">
      <c r="A89" t="n" s="8">
        <v>4.7132892E7</v>
      </c>
      <c r="B89" t="s" s="8">
        <v>73</v>
      </c>
      <c r="C89" t="n" s="8">
        <f>IF(false,"003-318", "003-318")</f>
      </c>
      <c r="D89" t="s" s="8">
        <v>129</v>
      </c>
      <c r="E89" t="n" s="8">
        <v>2.0</v>
      </c>
      <c r="F89" t="n" s="8">
        <v>-2678.0</v>
      </c>
      <c r="G89" t="s" s="8">
        <v>193</v>
      </c>
      <c r="H89" t="s" s="8">
        <v>54</v>
      </c>
      <c r="I89" t="s" s="8">
        <v>195</v>
      </c>
    </row>
    <row r="90" ht="16.0" customHeight="true"/>
    <row r="91" ht="16.0" customHeight="true">
      <c r="A91" t="s" s="1">
        <v>37</v>
      </c>
      <c r="F91" t="n" s="8">
        <v>-3567.0</v>
      </c>
      <c r="G91" s="2"/>
      <c r="H91" s="0"/>
      <c r="I91" s="0"/>
    </row>
    <row r="92" ht="16.0" customHeight="true">
      <c r="A92" s="1"/>
      <c r="B92" s="1"/>
      <c r="C92" s="1"/>
      <c r="D92" s="1"/>
      <c r="E92" s="1"/>
      <c r="F92" s="1"/>
      <c r="G92" s="1"/>
      <c r="H92" s="1"/>
      <c r="I92" s="1"/>
    </row>
    <row r="93" ht="16.0" customHeight="true">
      <c r="A93" t="s" s="1">
        <v>40</v>
      </c>
    </row>
    <row r="94" ht="34.0" customHeight="true">
      <c r="A94" t="s" s="9">
        <v>47</v>
      </c>
      <c r="B94" t="s" s="9">
        <v>48</v>
      </c>
      <c r="C94" s="9"/>
      <c r="D94" s="9"/>
      <c r="E94" s="9"/>
      <c r="F94" t="s" s="9">
        <v>39</v>
      </c>
      <c r="G94" t="s" s="9">
        <v>5</v>
      </c>
      <c r="H94" t="s" s="9">
        <v>3</v>
      </c>
      <c r="I94" t="s" s="9">
        <v>4</v>
      </c>
    </row>
    <row r="95" ht="16.0" customHeight="true"/>
    <row r="96" ht="16.0" customHeight="true">
      <c r="A96" t="s" s="1">
        <v>37</v>
      </c>
      <c r="F96" t="n" s="8">
        <v>0.0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