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<sst xmlns="http://schemas.openxmlformats.org/spreadsheetml/2006/main" count="892" uniqueCount="181">
  <si>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</si>
  <si>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</si>
  <si>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</si>
  <si>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</si>
  <si>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</si>
  <si>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</si>
  <si>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</si>
  <si>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</si>
  <si>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</si>
  <si>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</si>
  <si>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</si>
  <si>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</si>
  <si>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</si>
  <si>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</si>
  <si>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</si>
  <si>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</si>
  <si>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</si>
  <si>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</si>
  <si>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</si>
  <si>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</si>
  <si>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</si>
  <si>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</si>
  <si>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</si>
  <si>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</si>
  <si>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</si>
  <si>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</si>
  <si>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</si>
  <si>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</si>
  <si>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</si>
  <si>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</si>
  <si>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</si>
  <si>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</si>
  <si>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</si>
  <si>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</si>
  <si>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</si>
  <si>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</si>
  <si>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</si>
  <si>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</si>
  <si>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</si>
  <si>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</si>
  <si>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</si>
  <si>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</si>
  <si>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</si>
  <si>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</si>
  <si>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</si>
  <si>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</si>
  <si>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</si>
  <si>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</si>
  <si>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</si>
  <si>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</si>
  <si>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27.04.2021</t>
  </si>
  <si>
    <t>22.04.2021</t>
  </si>
  <si>
    <t>Goo.N трусики L (9-14 кг) 44 шт.</t>
  </si>
  <si>
    <t>Платёж за скидку по баллам Яндекс.Плюса</t>
  </si>
  <si>
    <t>26.04.2021</t>
  </si>
  <si>
    <t>6081ba5a3620c274821d3b11</t>
  </si>
  <si>
    <t>24.04.2021</t>
  </si>
  <si>
    <t>Vivienne Sabo Тушь для ресниц Cabaret Premiere, 01 черный</t>
  </si>
  <si>
    <t>Платёж за скидку по бонусам СберСпасибо</t>
  </si>
  <si>
    <t>60837e8a32da8388e2390bf7</t>
  </si>
  <si>
    <t>25.04.2021</t>
  </si>
  <si>
    <t>Joonies подгузники Premium Soft M (6-11 кг) 58 шт.</t>
  </si>
  <si>
    <t>6085af83dff13b67182a3f52</t>
  </si>
  <si>
    <t>Goo.N трусики Ultra L (9-14 кг) 56 шт.</t>
  </si>
  <si>
    <t>608589dd954f6b314bf843c4</t>
  </si>
  <si>
    <t>Pigeon Бутылочка Перистальтик Плюс с широким горлом PP, 160 мл, с рождения, бесцветный</t>
  </si>
  <si>
    <t>60812754b9f8edb74d1ed026</t>
  </si>
  <si>
    <t>Joonies трусики Premium Soft L (9-14 кг) 44 шт.</t>
  </si>
  <si>
    <t>60812e948927cae35a66ac15</t>
  </si>
  <si>
    <t>21.04.2021</t>
  </si>
  <si>
    <t>Платёж за скидку маркетплейса</t>
  </si>
  <si>
    <t>608681554f5c6e230d64a8e5</t>
  </si>
  <si>
    <t>Смесь БИБИКОЛЬ Нэнни 1 с пребиотиками, с 0 до 6 месяцев, 800 г</t>
  </si>
  <si>
    <t>6081530a5a39512f29c1741d</t>
  </si>
  <si>
    <t>Goo.N трусики XL (12-20 кг) 38 шт.</t>
  </si>
  <si>
    <t>60869fb703c3789a9eebe5a8</t>
  </si>
  <si>
    <t>Joonies трусики Comfort XL (12-17 кг) 38 шт.</t>
  </si>
  <si>
    <t>6086b5d499d6ef555d720a98</t>
  </si>
  <si>
    <t>A'PIEU Тонер увлажняющий Hyaluthione Soonsoo Essence, 170 мл</t>
  </si>
  <si>
    <t>6086b939954f6b9750ca76b4</t>
  </si>
  <si>
    <t>15.04.2021</t>
  </si>
  <si>
    <t>Goo.N трусики Сheerful Baby M (6-11 кг) 54 шт.</t>
  </si>
  <si>
    <t>6086bae504e9430e17a5ca88</t>
  </si>
  <si>
    <t>19.04.2021</t>
  </si>
  <si>
    <t>Joonies трусики Comfort M (6-11 кг) 54 шт.</t>
  </si>
  <si>
    <t>6086baef9066f4457b8f0dab</t>
  </si>
  <si>
    <t>23.04.2021</t>
  </si>
  <si>
    <t>Manuoki трусики XXL (15+ кг) 36 шт.</t>
  </si>
  <si>
    <t>6082c11d863e4e1ceb489352</t>
  </si>
  <si>
    <t>Goo.N подгузники Ultra (6-11 кг) 80 шт.</t>
  </si>
  <si>
    <t>608640635a3951f6af198536</t>
  </si>
  <si>
    <t>Смесь БИБИКОЛЬ Нэнни 3, от 1 года, 400 г</t>
  </si>
  <si>
    <t>60868373c3080fd2d6ed44e9</t>
  </si>
  <si>
    <t>Vivienne Sabo Тушь для ресниц Cabaret, в коробке, 01 черный</t>
  </si>
  <si>
    <t>6085bca8bed21e2e7f57262d</t>
  </si>
  <si>
    <t>Ёkitto трусики XXL (15+ кг) 34 шт.</t>
  </si>
  <si>
    <t>6086771ddbdc31822d1ed7e1</t>
  </si>
  <si>
    <t>Takeshi трусики бамбуковые Kid's L (9-14 кг) 44 шт.</t>
  </si>
  <si>
    <t>608704a183b1f2312ee1ff8a</t>
  </si>
  <si>
    <t>YokoSun трусики Premium L (9-14 кг) 44 шт.</t>
  </si>
  <si>
    <t>6085fb047153b35f8e9af3ba</t>
  </si>
  <si>
    <t>Goo.N подгузники Ultra L (9-14 кг) 68 шт.</t>
  </si>
  <si>
    <t>60852dea3b317603be093cb5</t>
  </si>
  <si>
    <t>YokoSun трусики M (6-10 кг) 58 шт.</t>
  </si>
  <si>
    <t>6085799e03c37804888b9112</t>
  </si>
  <si>
    <t>60864f13792ab1350a261db5</t>
  </si>
  <si>
    <t>YokoSun трусики L (9-14 кг) 44 шт.</t>
  </si>
  <si>
    <t>6086655a20d51d770f39b309</t>
  </si>
  <si>
    <t>MEDI-PEEL Naite Thread Neck Cream крем для шеи, 100 мл</t>
  </si>
  <si>
    <t>6085a2b6954f6b5dcdf84294</t>
  </si>
  <si>
    <t>Joonies трусики Comfort XXL (15-20 кг) 28 шт.</t>
  </si>
  <si>
    <t>6085ca342fe098276a6c34a1</t>
  </si>
  <si>
    <t>Ciracle салфетки для удаления черных точек Pore Control Blackhead Off Sheet, 30 шт.</t>
  </si>
  <si>
    <t>60867fb78927ca3a3ff62456</t>
  </si>
  <si>
    <t>Biore мицеллярная вода, запасной блок, 290 мл</t>
  </si>
  <si>
    <t>6085a5384f5c6e70d980d2c6</t>
  </si>
  <si>
    <t>Esthetic House шампунь для волос протеиновый CP-1 Bright Complex Intense Nourishing, 500 мл</t>
  </si>
  <si>
    <t>60832dd294d527130256baf9</t>
  </si>
  <si>
    <t>6085b08504e943a4fdc770b3</t>
  </si>
  <si>
    <t>Масло IQ BEAUTY Premium обогащенное для кутикулы, 12.5 мл</t>
  </si>
  <si>
    <t>6085a108bed21e4e115725c5</t>
  </si>
  <si>
    <t>Гель для стирки Kao Attack Bio EX, 0.77 кг, дой-пак</t>
  </si>
  <si>
    <t>60874bd603c3788413db8640</t>
  </si>
  <si>
    <t>YokoSun трусики Premium XL (12-20 кг) 38 шт.</t>
  </si>
  <si>
    <t>60874c0e863e4e2f2976e9de</t>
  </si>
  <si>
    <t>6087503c94d527d3c3d73677</t>
  </si>
  <si>
    <t>60869eb199d6ef274df397a6</t>
  </si>
  <si>
    <t>Goo.N трусики Ultra XL (12-20 кг) 50 шт.</t>
  </si>
  <si>
    <t>60875083b9f8ed6120a31d8e</t>
  </si>
  <si>
    <t>Набор Esthetic House CP-1 Intense nourishing v2.0, шампунь, 500 мл и кондиционер, 500 мл</t>
  </si>
  <si>
    <t>608751d3b9f8ed7a0e95371b</t>
  </si>
  <si>
    <t>Joonies трусики Premium Soft M (6-11 кг) 56 шт.</t>
  </si>
  <si>
    <t>608751daf4c0cb7bc091d94d</t>
  </si>
  <si>
    <t>Соска Pigeon Peristaltic PLUS S 1м+, 2 шт. бесцветный</t>
  </si>
  <si>
    <t>60864505dff13b28b82a3ff8</t>
  </si>
  <si>
    <t>608752702af6cd23c3b88b04</t>
  </si>
  <si>
    <t>608752b49066f437113a0c28</t>
  </si>
  <si>
    <t>608752b86a864310052fb0c9</t>
  </si>
  <si>
    <t>Гель для душа Biore Гладкость шелка, 480 мл</t>
  </si>
  <si>
    <t>6086b68c20d51d64c439b2ce</t>
  </si>
  <si>
    <t>608759865a3951a7720b90fb</t>
  </si>
  <si>
    <t>6085ab2ddff13b6ce12a3f3a</t>
  </si>
  <si>
    <t>Смесь Kabrita 2 GOLD для комфортного пищеварения, 6-12 месяцев, 400 г</t>
  </si>
  <si>
    <t>60875be24f5c6e5113300433</t>
  </si>
  <si>
    <t>60853e1504e94383f4c771e7</t>
  </si>
  <si>
    <t>60875df2f78dba1a1d1f06d3</t>
  </si>
  <si>
    <t>6085d601792ab15f13261e25</t>
  </si>
  <si>
    <t>6085158ddff13b37c82a3f8f</t>
  </si>
  <si>
    <t>60850a457399017c1989c418</t>
  </si>
  <si>
    <t>YokoSun трусики XL (12-20 кг) 38 шт.</t>
  </si>
  <si>
    <t>60866957792ab14a71261e19</t>
  </si>
  <si>
    <t>60856a308927cad95cf62418</t>
  </si>
  <si>
    <t>608667a6f4c0cb744281a2e4</t>
  </si>
  <si>
    <t>6085d518954f6b2f6df8422d</t>
  </si>
  <si>
    <t>Esthetic House шампунь для волос CP-1 Ginger Purifying, 500 мл</t>
  </si>
  <si>
    <t>608766f43620c247bd9f5562</t>
  </si>
  <si>
    <t>Esthetic House кондиционер для волос CP-1 Ginger Purifying имбирный, 500 мл</t>
  </si>
  <si>
    <t>608767d58927cab6c6ac12f8</t>
  </si>
  <si>
    <t>608767f0792ab14a55408d44</t>
  </si>
  <si>
    <t>60876804f988012e9056903d</t>
  </si>
  <si>
    <t>60876817f988012e9056903e</t>
  </si>
  <si>
    <t>6087681b6a864370668d0f8d</t>
  </si>
  <si>
    <t>608768bac5311b3901d8f7a5</t>
  </si>
  <si>
    <t>608768c7b9f8ed8367789e89</t>
  </si>
  <si>
    <t>Ёkitto трусики L (9-14 кг) 44 шт.</t>
  </si>
  <si>
    <t>608768dd6a86431b1de49162</t>
  </si>
  <si>
    <t>Missha BB крем Perfect Cover RX, SPF 42, 20 мл, оттенок: 21</t>
  </si>
  <si>
    <t>6085aefc7153b319559af393</t>
  </si>
  <si>
    <t>608585860fe99504cfd8cb1b</t>
  </si>
  <si>
    <t>6083cbb832da836efb390bce</t>
  </si>
  <si>
    <t>60870ef05a39511862776c68</t>
  </si>
  <si>
    <t>60855a74dbdc3195441ed8e5</t>
  </si>
  <si>
    <t>608439ec5a39511131776b4d</t>
  </si>
  <si>
    <t>608516942af6cd76cc6a3717</t>
  </si>
  <si>
    <t>Vivienne Sabo Тушь для ресниц Cabaret Premiere, 04 фиолетовый</t>
  </si>
  <si>
    <t>6086800e9066f41222bf635a</t>
  </si>
  <si>
    <t>60878b84b9f8ed79130dbc11</t>
  </si>
  <si>
    <t>17.04.2021</t>
  </si>
  <si>
    <t>Смесь Kabrita 3 GOLD для комфортного пищеварения, с 12 месяцев, 800 г</t>
  </si>
  <si>
    <t>Возврат платежа за скидку по бонусам СберСпасибо</t>
  </si>
  <si>
    <t>608679bcdbdc316dad1ed7c3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</si>
</sst>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851990.0</v>
      </c>
    </row>
    <row r="4" spans="1:9" s="3" customFormat="1" x14ac:dyDescent="0.2" ht="16.0" customHeight="true">
      <c r="A4" s="3" t="s">
        <v>34</v>
      </c>
      <c r="B4" s="10" t="n">
        <v>22244.0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4.4334202E7</v>
      </c>
      <c r="B8" s="8" t="s">
        <v>51</v>
      </c>
      <c r="C8" s="8" t="n">
        <f>IF(false,"005-1518", "005-1518")</f>
      </c>
      <c r="D8" s="8" t="s">
        <v>52</v>
      </c>
      <c r="E8" s="8" t="n">
        <v>1.0</v>
      </c>
      <c r="F8" s="8" t="n">
        <v>108.0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4.447439E7</v>
      </c>
      <c r="B9" t="s" s="8">
        <v>56</v>
      </c>
      <c r="C9" t="n" s="8">
        <f>IF(false,"120922390", "120922390")</f>
      </c>
      <c r="D9" t="s" s="8">
        <v>57</v>
      </c>
      <c r="E9" t="n" s="8">
        <v>1.0</v>
      </c>
      <c r="F9" t="n" s="8">
        <v>379.0</v>
      </c>
      <c r="G9" t="s" s="8">
        <v>58</v>
      </c>
      <c r="H9" t="s" s="8">
        <v>54</v>
      </c>
      <c r="I9" t="s" s="8">
        <v>59</v>
      </c>
    </row>
    <row r="10" spans="1:9" x14ac:dyDescent="0.2" ht="16.0" customHeight="true">
      <c r="A10" s="7" t="n">
        <v>4.4671489E7</v>
      </c>
      <c r="B10" s="8" t="s">
        <v>60</v>
      </c>
      <c r="C10" s="8" t="n">
        <f>IF(false,"120921957", "120921957")</f>
      </c>
      <c r="D10" s="8" t="s">
        <v>61</v>
      </c>
      <c r="E10" s="8" t="n">
        <v>1.0</v>
      </c>
      <c r="F10" s="8" t="n">
        <v>420.0</v>
      </c>
      <c r="G10" s="8" t="s">
        <v>58</v>
      </c>
      <c r="H10" t="s" s="8">
        <v>54</v>
      </c>
      <c r="I10" t="s" s="8">
        <v>62</v>
      </c>
    </row>
    <row r="11" ht="16.0" customHeight="true">
      <c r="A11" t="n" s="7">
        <v>4.4651881E7</v>
      </c>
      <c r="B11" t="s" s="8">
        <v>60</v>
      </c>
      <c r="C11" t="n" s="8">
        <f>IF(false,"120921718", "120921718")</f>
      </c>
      <c r="D11" t="s" s="8">
        <v>63</v>
      </c>
      <c r="E11" t="n" s="8">
        <v>1.0</v>
      </c>
      <c r="F11" t="n" s="8">
        <v>691.0</v>
      </c>
      <c r="G11" t="s" s="8">
        <v>58</v>
      </c>
      <c r="H11" t="s" s="8">
        <v>54</v>
      </c>
      <c r="I11" t="s" s="8">
        <v>64</v>
      </c>
    </row>
    <row r="12" spans="1:9" x14ac:dyDescent="0.2" ht="16.0" customHeight="true">
      <c r="A12" s="7" t="n">
        <v>4.4257106E7</v>
      </c>
      <c r="B12" t="s" s="8">
        <v>51</v>
      </c>
      <c r="C12" t="n" s="8">
        <f>IF(false,"005-1255", "005-1255")</f>
      </c>
      <c r="D12" t="s" s="8">
        <v>65</v>
      </c>
      <c r="E12" t="n" s="8">
        <v>1.0</v>
      </c>
      <c r="F12" t="n" s="8">
        <v>440.0</v>
      </c>
      <c r="G12" t="s" s="8">
        <v>53</v>
      </c>
      <c r="H12" t="s" s="8">
        <v>54</v>
      </c>
      <c r="I12" t="s" s="8">
        <v>66</v>
      </c>
    </row>
    <row r="13" spans="1:9" s="8" customFormat="1" ht="16.0" x14ac:dyDescent="0.2" customHeight="true">
      <c r="A13" s="7" t="n">
        <v>4.426044E7</v>
      </c>
      <c r="B13" s="8" t="s">
        <v>51</v>
      </c>
      <c r="C13" s="8" t="n">
        <f>IF(false,"01-003884", "01-003884")</f>
      </c>
      <c r="D13" s="8" t="s">
        <v>67</v>
      </c>
      <c r="E13" s="8" t="n">
        <v>1.0</v>
      </c>
      <c r="F13" s="8" t="n">
        <v>251.0</v>
      </c>
      <c r="G13" s="8" t="s">
        <v>58</v>
      </c>
      <c r="H13" s="8" t="s">
        <v>54</v>
      </c>
      <c r="I13" s="8" t="s">
        <v>68</v>
      </c>
    </row>
    <row r="14" spans="1:9" x14ac:dyDescent="0.2" ht="16.0" customHeight="true">
      <c r="A14" s="7" t="n">
        <v>4.4153489E7</v>
      </c>
      <c r="B14" s="8" t="s">
        <v>69</v>
      </c>
      <c r="C14" s="8" t="n">
        <f>IF(false,"01-003884", "01-003884")</f>
      </c>
      <c r="D14" s="8" t="s">
        <v>67</v>
      </c>
      <c r="E14" s="8" t="n">
        <v>1.0</v>
      </c>
      <c r="F14" s="8" t="n">
        <v>176.0</v>
      </c>
      <c r="G14" s="8" t="s">
        <v>70</v>
      </c>
      <c r="H14" s="8" t="s">
        <v>54</v>
      </c>
      <c r="I14" s="8" t="s">
        <v>71</v>
      </c>
    </row>
    <row r="15" ht="16.0" customHeight="true">
      <c r="A15" t="n" s="7">
        <v>4.4268878E7</v>
      </c>
      <c r="B15" t="s" s="8">
        <v>51</v>
      </c>
      <c r="C15" t="n" s="8">
        <f>IF(false,"01-004215", "01-004215")</f>
      </c>
      <c r="D15" t="s" s="8">
        <v>72</v>
      </c>
      <c r="E15" t="n" s="8">
        <v>4.0</v>
      </c>
      <c r="F15" t="n" s="8">
        <v>879.0</v>
      </c>
      <c r="G15" t="s" s="8">
        <v>58</v>
      </c>
      <c r="H15" t="s" s="8">
        <v>54</v>
      </c>
      <c r="I15" t="s" s="8">
        <v>73</v>
      </c>
    </row>
    <row r="16" spans="1:9" s="1" customFormat="1" x14ac:dyDescent="0.2" ht="16.0" customHeight="true">
      <c r="A16" s="7" t="n">
        <v>4.4122797E7</v>
      </c>
      <c r="B16" t="s" s="8">
        <v>69</v>
      </c>
      <c r="C16" t="n" s="8">
        <f>IF(false,"005-1519", "005-1519")</f>
      </c>
      <c r="D16" t="s" s="8">
        <v>74</v>
      </c>
      <c r="E16" t="n" s="8">
        <v>1.0</v>
      </c>
      <c r="F16" s="8" t="n">
        <v>167.0</v>
      </c>
      <c r="G16" s="8" t="s">
        <v>70</v>
      </c>
      <c r="H16" s="8" t="s">
        <v>54</v>
      </c>
      <c r="I16" s="8" t="s">
        <v>75</v>
      </c>
    </row>
    <row r="17" spans="1:9" x14ac:dyDescent="0.2" ht="16.0" customHeight="true">
      <c r="A17" s="7" t="n">
        <v>4.4104907E7</v>
      </c>
      <c r="B17" s="8" t="s">
        <v>69</v>
      </c>
      <c r="C17" s="8" t="n">
        <f>IF(false,"120922351", "120922351")</f>
      </c>
      <c r="D17" s="8" t="s">
        <v>76</v>
      </c>
      <c r="E17" s="8" t="n">
        <v>1.0</v>
      </c>
      <c r="F17" s="8" t="n">
        <v>130.0</v>
      </c>
      <c r="G17" s="8" t="s">
        <v>70</v>
      </c>
      <c r="H17" s="8" t="s">
        <v>54</v>
      </c>
      <c r="I17" s="8" t="s">
        <v>77</v>
      </c>
    </row>
    <row r="18" spans="1:9" x14ac:dyDescent="0.2" ht="16.0" customHeight="true">
      <c r="A18" s="7" t="n">
        <v>4.4278685E7</v>
      </c>
      <c r="B18" t="s" s="8">
        <v>51</v>
      </c>
      <c r="C18" t="n" s="8">
        <f>IF(false,"120922660", "120922660")</f>
      </c>
      <c r="D18" t="s" s="8">
        <v>78</v>
      </c>
      <c r="E18" t="n" s="8">
        <v>1.0</v>
      </c>
      <c r="F18" t="n" s="8">
        <v>182.0</v>
      </c>
      <c r="G18" t="s" s="8">
        <v>70</v>
      </c>
      <c r="H18" t="s" s="8">
        <v>54</v>
      </c>
      <c r="I18" t="s" s="8">
        <v>79</v>
      </c>
    </row>
    <row r="19" spans="1:9" ht="16.0" x14ac:dyDescent="0.2" customHeight="true">
      <c r="A19" s="7" t="n">
        <v>4.3442535E7</v>
      </c>
      <c r="B19" s="8" t="s">
        <v>80</v>
      </c>
      <c r="C19" s="8" t="n">
        <f>IF(false,"005-1357", "005-1357")</f>
      </c>
      <c r="D19" s="8" t="s">
        <v>81</v>
      </c>
      <c r="E19" s="8" t="n">
        <v>1.0</v>
      </c>
      <c r="F19" s="8" t="n">
        <v>199.0</v>
      </c>
      <c r="G19" s="8" t="s">
        <v>70</v>
      </c>
      <c r="H19" s="8" t="s">
        <v>54</v>
      </c>
      <c r="I19" s="8" t="s">
        <v>82</v>
      </c>
    </row>
    <row r="20" spans="1:9" x14ac:dyDescent="0.2" ht="16.0" customHeight="true">
      <c r="A20" s="7" t="n">
        <v>4.3859987E7</v>
      </c>
      <c r="B20" s="8" t="s">
        <v>83</v>
      </c>
      <c r="C20" s="8" t="n">
        <f>IF(false,"120922352", "120922352")</f>
      </c>
      <c r="D20" s="8" t="s">
        <v>84</v>
      </c>
      <c r="E20" s="8" t="n">
        <v>2.0</v>
      </c>
      <c r="F20" s="8" t="n">
        <v>254.0</v>
      </c>
      <c r="G20" s="8" t="s">
        <v>70</v>
      </c>
      <c r="H20" s="8" t="s">
        <v>54</v>
      </c>
      <c r="I20" s="8" t="s">
        <v>85</v>
      </c>
    </row>
    <row r="21" ht="16.0" customHeight="true">
      <c r="A21" t="n" s="7">
        <v>4.4418245E7</v>
      </c>
      <c r="B21" t="s" s="8">
        <v>86</v>
      </c>
      <c r="C21" t="n" s="8">
        <f>IF(false,"01-004117", "01-004117")</f>
      </c>
      <c r="D21" t="s" s="8">
        <v>87</v>
      </c>
      <c r="E21" t="n" s="8">
        <v>3.0</v>
      </c>
      <c r="F21" t="n" s="8">
        <v>1418.0</v>
      </c>
      <c r="G21" t="s" s="8">
        <v>58</v>
      </c>
      <c r="H21" t="s" s="8">
        <v>54</v>
      </c>
      <c r="I21" t="s" s="8">
        <v>88</v>
      </c>
    </row>
    <row r="22" spans="1:9" s="1" customFormat="1" x14ac:dyDescent="0.2" ht="16.0" customHeight="true">
      <c r="A22" s="7" t="n">
        <v>4.469981E7</v>
      </c>
      <c r="B22" t="s" s="8">
        <v>54</v>
      </c>
      <c r="C22" t="n" s="8">
        <f>IF(false,"005-1111", "005-1111")</f>
      </c>
      <c r="D22" t="s" s="8">
        <v>89</v>
      </c>
      <c r="E22" t="n" s="8">
        <v>1.0</v>
      </c>
      <c r="F22" s="8" t="n">
        <v>0.0</v>
      </c>
      <c r="G22" s="8" t="s">
        <v>53</v>
      </c>
      <c r="H22" s="8" t="s">
        <v>54</v>
      </c>
      <c r="I22" s="8" t="s">
        <v>90</v>
      </c>
    </row>
    <row r="23" spans="1:9" x14ac:dyDescent="0.2" ht="16.0" customHeight="true">
      <c r="A23" s="7" t="n">
        <v>4.4726224E7</v>
      </c>
      <c r="B23" s="8" t="s">
        <v>54</v>
      </c>
      <c r="C23" s="8" t="n">
        <f>IF(false,"01-004213", "01-004213")</f>
      </c>
      <c r="D23" s="8" t="s">
        <v>91</v>
      </c>
      <c r="E23" s="8" t="n">
        <v>2.0</v>
      </c>
      <c r="F23" s="8" t="n">
        <v>142.0</v>
      </c>
      <c r="G23" s="8" t="s">
        <v>53</v>
      </c>
      <c r="H23" s="8" t="s">
        <v>54</v>
      </c>
      <c r="I23" s="8" t="s">
        <v>92</v>
      </c>
    </row>
    <row r="24" ht="16.0" customHeight="true">
      <c r="A24" t="n" s="7">
        <v>4.467869E7</v>
      </c>
      <c r="B24" t="s" s="8">
        <v>60</v>
      </c>
      <c r="C24" t="n" s="8">
        <f>IF(false,"120922387", "120922387")</f>
      </c>
      <c r="D24" t="s" s="8">
        <v>93</v>
      </c>
      <c r="E24" t="n" s="8">
        <v>1.0</v>
      </c>
      <c r="F24" t="n" s="8">
        <v>98.0</v>
      </c>
      <c r="G24" t="s" s="8">
        <v>58</v>
      </c>
      <c r="H24" t="s" s="8">
        <v>54</v>
      </c>
      <c r="I24" t="s" s="8">
        <v>94</v>
      </c>
    </row>
    <row r="25" spans="1:9" s="1" customFormat="1" x14ac:dyDescent="0.2" ht="16.0" customHeight="true">
      <c r="A25" t="n" s="7">
        <v>4.4719777E7</v>
      </c>
      <c r="B25" t="s" s="8">
        <v>54</v>
      </c>
      <c r="C25" t="n" s="8">
        <f>IF(false,"120922090", "120922090")</f>
      </c>
      <c r="D25" t="s" s="8">
        <v>95</v>
      </c>
      <c r="E25" t="n" s="8">
        <v>1.0</v>
      </c>
      <c r="F25" t="n" s="8">
        <v>0.0</v>
      </c>
      <c r="G25" t="s" s="8">
        <v>53</v>
      </c>
      <c r="H25" t="s" s="8">
        <v>54</v>
      </c>
      <c r="I25" t="s" s="8">
        <v>96</v>
      </c>
    </row>
    <row r="26" ht="16.0" customHeight="true">
      <c r="A26" t="n" s="7">
        <v>4.4480083E7</v>
      </c>
      <c r="B26" t="s" s="8">
        <v>56</v>
      </c>
      <c r="C26" t="n" s="8">
        <f>IF(false,"120921743", "120921743")</f>
      </c>
      <c r="D26" t="s" s="8">
        <v>97</v>
      </c>
      <c r="E26" t="n" s="8">
        <v>1.0</v>
      </c>
      <c r="F26" t="n" s="8">
        <v>131.0</v>
      </c>
      <c r="G26" t="s" s="8">
        <v>70</v>
      </c>
      <c r="H26" t="s" s="8">
        <v>54</v>
      </c>
      <c r="I26" t="s" s="8">
        <v>98</v>
      </c>
    </row>
    <row r="27" ht="16.0" customHeight="true">
      <c r="A27" t="n" s="7">
        <v>4.4695871E7</v>
      </c>
      <c r="B27" t="s" s="8">
        <v>54</v>
      </c>
      <c r="C27" t="n" s="8">
        <f>IF(false,"120921995", "120921995")</f>
      </c>
      <c r="D27" t="s" s="8">
        <v>99</v>
      </c>
      <c r="E27" t="n" s="8">
        <v>1.0</v>
      </c>
      <c r="F27" t="n" s="8">
        <v>275.0</v>
      </c>
      <c r="G27" t="s" s="8">
        <v>53</v>
      </c>
      <c r="H27" t="s" s="8">
        <v>50</v>
      </c>
      <c r="I27" t="s" s="8">
        <v>100</v>
      </c>
    </row>
    <row r="28" ht="16.0" customHeight="true">
      <c r="A28" t="n" s="7">
        <v>4.460449E7</v>
      </c>
      <c r="B28" t="s" s="8">
        <v>60</v>
      </c>
      <c r="C28" t="n" s="8">
        <f>IF(false,"005-1110", "005-1110")</f>
      </c>
      <c r="D28" t="s" s="8">
        <v>101</v>
      </c>
      <c r="E28" t="n" s="8">
        <v>1.0</v>
      </c>
      <c r="F28" t="n" s="8">
        <v>537.0</v>
      </c>
      <c r="G28" t="s" s="8">
        <v>58</v>
      </c>
      <c r="H28" t="s" s="8">
        <v>50</v>
      </c>
      <c r="I28" t="s" s="8">
        <v>102</v>
      </c>
    </row>
    <row r="29" spans="1:9" s="1" customFormat="1" x14ac:dyDescent="0.2" ht="16.0" customHeight="true">
      <c r="A29" t="n" s="7">
        <v>4.4643936E7</v>
      </c>
      <c r="B29" t="s" s="8">
        <v>60</v>
      </c>
      <c r="C29" t="n" s="8">
        <f>IF(false,"005-1514", "005-1514")</f>
      </c>
      <c r="D29" t="s" s="8">
        <v>103</v>
      </c>
      <c r="E29" t="n" s="8">
        <v>1.0</v>
      </c>
      <c r="F29" t="n" s="8">
        <v>864.0</v>
      </c>
      <c r="G29" s="8" t="s">
        <v>58</v>
      </c>
      <c r="H29" t="s" s="8">
        <v>50</v>
      </c>
      <c r="I29" s="8" t="s">
        <v>104</v>
      </c>
    </row>
    <row r="30" ht="16.0" customHeight="true">
      <c r="A30" t="n" s="7">
        <v>4.4702773E7</v>
      </c>
      <c r="B30" t="s" s="8">
        <v>54</v>
      </c>
      <c r="C30" t="n" s="8">
        <f>IF(false,"120921995", "120921995")</f>
      </c>
      <c r="D30" t="s" s="8">
        <v>99</v>
      </c>
      <c r="E30" t="n" s="8">
        <v>1.0</v>
      </c>
      <c r="F30" t="n" s="8">
        <v>20.0</v>
      </c>
      <c r="G30" t="s" s="8">
        <v>58</v>
      </c>
      <c r="H30" t="s" s="8">
        <v>50</v>
      </c>
      <c r="I30" t="s" s="8">
        <v>105</v>
      </c>
    </row>
    <row r="31" ht="16.0" customHeight="true">
      <c r="A31" t="n" s="7">
        <v>4.4711067E7</v>
      </c>
      <c r="B31" t="s" s="8">
        <v>54</v>
      </c>
      <c r="C31" t="n" s="8">
        <f>IF(false,"005-1515", "005-1515")</f>
      </c>
      <c r="D31" t="s" s="8">
        <v>106</v>
      </c>
      <c r="E31" t="n" s="8">
        <v>1.0</v>
      </c>
      <c r="F31" t="n" s="8">
        <v>372.0</v>
      </c>
      <c r="G31" t="s" s="8">
        <v>53</v>
      </c>
      <c r="H31" t="s" s="8">
        <v>50</v>
      </c>
      <c r="I31" t="s" s="8">
        <v>107</v>
      </c>
    </row>
    <row r="32" ht="16.0" customHeight="true">
      <c r="A32" t="n" s="7">
        <v>4.4664671E7</v>
      </c>
      <c r="B32" t="s" s="8">
        <v>60</v>
      </c>
      <c r="C32" t="n" s="8">
        <f>IF(false,"120921807", "120921807")</f>
      </c>
      <c r="D32" t="s" s="8">
        <v>108</v>
      </c>
      <c r="E32" t="n" s="8">
        <v>1.0</v>
      </c>
      <c r="F32" t="n" s="8">
        <v>146.0</v>
      </c>
      <c r="G32" t="s" s="8">
        <v>58</v>
      </c>
      <c r="H32" t="s" s="8">
        <v>50</v>
      </c>
      <c r="I32" t="s" s="8">
        <v>109</v>
      </c>
    </row>
    <row r="33" ht="16.0" customHeight="true">
      <c r="A33" t="n" s="7">
        <v>4.4685452E7</v>
      </c>
      <c r="B33" t="s" s="8">
        <v>60</v>
      </c>
      <c r="C33" t="n" s="8">
        <f>IF(false,"120922354", "120922354")</f>
      </c>
      <c r="D33" t="s" s="8">
        <v>110</v>
      </c>
      <c r="E33" t="n" s="8">
        <v>1.0</v>
      </c>
      <c r="F33" t="n" s="8">
        <v>79.0</v>
      </c>
      <c r="G33" t="s" s="8">
        <v>53</v>
      </c>
      <c r="H33" t="s" s="8">
        <v>50</v>
      </c>
      <c r="I33" t="s" s="8">
        <v>111</v>
      </c>
    </row>
    <row r="34" ht="16.0" customHeight="true">
      <c r="A34" t="n" s="7">
        <v>4.4724396E7</v>
      </c>
      <c r="B34" t="s" s="8">
        <v>54</v>
      </c>
      <c r="C34" t="n" s="8">
        <f>IF(false,"120921471", "120921471")</f>
      </c>
      <c r="D34" t="s" s="8">
        <v>112</v>
      </c>
      <c r="E34" t="n" s="8">
        <v>1.0</v>
      </c>
      <c r="F34" t="n" s="8">
        <v>52.0</v>
      </c>
      <c r="G34" t="s" s="8">
        <v>53</v>
      </c>
      <c r="H34" t="s" s="8">
        <v>50</v>
      </c>
      <c r="I34" t="s" s="8">
        <v>113</v>
      </c>
    </row>
    <row r="35" ht="16.0" customHeight="true">
      <c r="A35" t="n" s="7">
        <v>4.4666097E7</v>
      </c>
      <c r="B35" t="s" s="8">
        <v>60</v>
      </c>
      <c r="C35" t="n" s="8">
        <f>IF(false,"005-1380", "005-1380")</f>
      </c>
      <c r="D35" t="s" s="8">
        <v>114</v>
      </c>
      <c r="E35" t="n" s="8">
        <v>1.0</v>
      </c>
      <c r="F35" t="n" s="8">
        <v>155.0</v>
      </c>
      <c r="G35" t="s" s="8">
        <v>58</v>
      </c>
      <c r="H35" t="s" s="8">
        <v>50</v>
      </c>
      <c r="I35" t="s" s="8">
        <v>115</v>
      </c>
    </row>
    <row r="36" ht="16.0" customHeight="true">
      <c r="A36" t="n" s="7">
        <v>4.4465269E7</v>
      </c>
      <c r="B36" t="s" s="8">
        <v>86</v>
      </c>
      <c r="C36" t="n" s="8">
        <f>IF(false,"01-004111", "01-004111")</f>
      </c>
      <c r="D36" t="s" s="8">
        <v>116</v>
      </c>
      <c r="E36" t="n" s="8">
        <v>1.0</v>
      </c>
      <c r="F36" t="n" s="8">
        <v>842.0</v>
      </c>
      <c r="G36" t="s" s="8">
        <v>58</v>
      </c>
      <c r="H36" t="s" s="8">
        <v>50</v>
      </c>
      <c r="I36" t="s" s="8">
        <v>117</v>
      </c>
    </row>
    <row r="37" ht="16.0" customHeight="true">
      <c r="A37" t="n" s="7">
        <v>4.4672081E7</v>
      </c>
      <c r="B37" t="s" s="8">
        <v>60</v>
      </c>
      <c r="C37" t="n" s="8">
        <f>IF(false,"120922351", "120922351")</f>
      </c>
      <c r="D37" t="s" s="8">
        <v>76</v>
      </c>
      <c r="E37" t="n" s="8">
        <v>3.0</v>
      </c>
      <c r="F37" t="n" s="8">
        <v>252.0</v>
      </c>
      <c r="G37" t="s" s="8">
        <v>58</v>
      </c>
      <c r="H37" t="s" s="8">
        <v>50</v>
      </c>
      <c r="I37" t="s" s="8">
        <v>118</v>
      </c>
    </row>
    <row r="38" ht="16.0" customHeight="true">
      <c r="A38" t="n" s="7">
        <v>4.4664023E7</v>
      </c>
      <c r="B38" t="s" s="8">
        <v>60</v>
      </c>
      <c r="C38" t="n" s="8">
        <f>IF(false,"120922791", "120922791")</f>
      </c>
      <c r="D38" t="s" s="8">
        <v>119</v>
      </c>
      <c r="E38" t="n" s="8">
        <v>1.0</v>
      </c>
      <c r="F38" t="n" s="8">
        <v>16.0</v>
      </c>
      <c r="G38" t="s" s="8">
        <v>58</v>
      </c>
      <c r="H38" t="s" s="8">
        <v>50</v>
      </c>
      <c r="I38" t="s" s="8">
        <v>120</v>
      </c>
    </row>
    <row r="39" ht="16.0" customHeight="true">
      <c r="A39" t="n" s="7">
        <v>4.4658558E7</v>
      </c>
      <c r="B39" t="s" s="8">
        <v>60</v>
      </c>
      <c r="C39" t="n" s="8">
        <f>IF(false,"000-631", "000-631")</f>
      </c>
      <c r="D39" t="s" s="8">
        <v>121</v>
      </c>
      <c r="E39" t="n" s="8">
        <v>6.0</v>
      </c>
      <c r="F39" t="n" s="8">
        <v>504.0</v>
      </c>
      <c r="G39" t="s" s="8">
        <v>70</v>
      </c>
      <c r="H39" t="s" s="8">
        <v>50</v>
      </c>
      <c r="I39" t="s" s="8">
        <v>122</v>
      </c>
    </row>
    <row r="40" ht="16.0" customHeight="true">
      <c r="A40" t="n" s="7">
        <v>4.449784E7</v>
      </c>
      <c r="B40" t="s" s="8">
        <v>56</v>
      </c>
      <c r="C40" t="n" s="8">
        <f>IF(false,"120921901", "120921901")</f>
      </c>
      <c r="D40" t="s" s="8">
        <v>123</v>
      </c>
      <c r="E40" t="n" s="8">
        <v>2.0</v>
      </c>
      <c r="F40" t="n" s="8">
        <v>248.0</v>
      </c>
      <c r="G40" t="s" s="8">
        <v>70</v>
      </c>
      <c r="H40" t="s" s="8">
        <v>50</v>
      </c>
      <c r="I40" t="s" s="8">
        <v>124</v>
      </c>
    </row>
    <row r="41" ht="16.0" customHeight="true">
      <c r="A41" t="n" s="7">
        <v>4.4605686E7</v>
      </c>
      <c r="B41" t="s" s="8">
        <v>60</v>
      </c>
      <c r="C41" t="n" s="8">
        <f>IF(false,"01-003884", "01-003884")</f>
      </c>
      <c r="D41" t="s" s="8">
        <v>67</v>
      </c>
      <c r="E41" t="n" s="8">
        <v>2.0</v>
      </c>
      <c r="F41" t="n" s="8">
        <v>308.0</v>
      </c>
      <c r="G41" t="s" s="8">
        <v>70</v>
      </c>
      <c r="H41" t="s" s="8">
        <v>50</v>
      </c>
      <c r="I41" t="s" s="8">
        <v>125</v>
      </c>
    </row>
    <row r="42" ht="16.0" customHeight="true">
      <c r="A42" t="n" s="7">
        <v>4.473932E7</v>
      </c>
      <c r="B42" t="s" s="8">
        <v>54</v>
      </c>
      <c r="C42" t="n" s="8">
        <f>IF(false,"120922387", "120922387")</f>
      </c>
      <c r="D42" t="s" s="8">
        <v>93</v>
      </c>
      <c r="E42" t="n" s="8">
        <v>1.0</v>
      </c>
      <c r="F42" t="n" s="8">
        <v>334.0</v>
      </c>
      <c r="G42" t="s" s="8">
        <v>58</v>
      </c>
      <c r="H42" t="s" s="8">
        <v>50</v>
      </c>
      <c r="I42" t="s" s="8">
        <v>126</v>
      </c>
    </row>
    <row r="43" ht="16.0" customHeight="true">
      <c r="A43" t="n" s="7">
        <v>4.4617272E7</v>
      </c>
      <c r="B43" t="s" s="8">
        <v>60</v>
      </c>
      <c r="C43" t="n" s="8">
        <f>IF(false,"120921791", "120921791")</f>
      </c>
      <c r="D43" t="s" s="8">
        <v>127</v>
      </c>
      <c r="E43" t="n" s="8">
        <v>3.0</v>
      </c>
      <c r="F43" t="n" s="8">
        <v>402.0</v>
      </c>
      <c r="G43" t="s" s="8">
        <v>70</v>
      </c>
      <c r="H43" t="s" s="8">
        <v>50</v>
      </c>
      <c r="I43" t="s" s="8">
        <v>128</v>
      </c>
    </row>
    <row r="44" ht="16.0" customHeight="true">
      <c r="A44" t="n" s="7">
        <v>4.4645758E7</v>
      </c>
      <c r="B44" t="s" s="8">
        <v>60</v>
      </c>
      <c r="C44" t="n" s="8">
        <f>IF(false,"120921942", "120921942")</f>
      </c>
      <c r="D44" t="s" s="8">
        <v>129</v>
      </c>
      <c r="E44" t="n" s="8">
        <v>2.0</v>
      </c>
      <c r="F44" t="n" s="8">
        <v>500.0</v>
      </c>
      <c r="G44" t="s" s="8">
        <v>70</v>
      </c>
      <c r="H44" t="s" s="8">
        <v>50</v>
      </c>
      <c r="I44" t="s" s="8">
        <v>130</v>
      </c>
    </row>
    <row r="45" ht="16.0" customHeight="true">
      <c r="A45" t="n" s="7">
        <v>4.4670841E7</v>
      </c>
      <c r="B45" t="s" s="8">
        <v>60</v>
      </c>
      <c r="C45" t="n" s="8">
        <f>IF(false,"120922035", "120922035")</f>
      </c>
      <c r="D45" t="s" s="8">
        <v>131</v>
      </c>
      <c r="E45" t="n" s="8">
        <v>1.0</v>
      </c>
      <c r="F45" t="n" s="8">
        <v>158.0</v>
      </c>
      <c r="G45" t="s" s="8">
        <v>70</v>
      </c>
      <c r="H45" t="s" s="8">
        <v>50</v>
      </c>
      <c r="I45" t="s" s="8">
        <v>132</v>
      </c>
    </row>
    <row r="46" ht="16.0" customHeight="true">
      <c r="A46" t="n" s="7">
        <v>4.4700639E7</v>
      </c>
      <c r="B46" t="s" s="8">
        <v>54</v>
      </c>
      <c r="C46" t="n" s="8">
        <f>IF(false,"005-1256", "005-1256")</f>
      </c>
      <c r="D46" t="s" s="8">
        <v>133</v>
      </c>
      <c r="E46" t="n" s="8">
        <v>1.0</v>
      </c>
      <c r="F46" t="n" s="8">
        <v>527.0</v>
      </c>
      <c r="G46" t="s" s="8">
        <v>58</v>
      </c>
      <c r="H46" t="s" s="8">
        <v>50</v>
      </c>
      <c r="I46" t="s" s="8">
        <v>134</v>
      </c>
    </row>
    <row r="47" ht="16.0" customHeight="true">
      <c r="A47" t="n" s="7">
        <v>4.466826E7</v>
      </c>
      <c r="B47" t="s" s="8">
        <v>60</v>
      </c>
      <c r="C47" t="n" s="8">
        <f>IF(false,"005-1518", "005-1518")</f>
      </c>
      <c r="D47" t="s" s="8">
        <v>52</v>
      </c>
      <c r="E47" t="n" s="8">
        <v>1.0</v>
      </c>
      <c r="F47" t="n" s="8">
        <v>232.0</v>
      </c>
      <c r="G47" t="s" s="8">
        <v>70</v>
      </c>
      <c r="H47" t="s" s="8">
        <v>50</v>
      </c>
      <c r="I47" t="s" s="8">
        <v>135</v>
      </c>
    </row>
    <row r="48" ht="16.0" customHeight="true">
      <c r="A48" t="n" s="7">
        <v>4.4685452E7</v>
      </c>
      <c r="B48" t="s" s="8">
        <v>60</v>
      </c>
      <c r="C48" t="n" s="8">
        <f>IF(false,"120922354", "120922354")</f>
      </c>
      <c r="D48" t="s" s="8">
        <v>110</v>
      </c>
      <c r="E48" t="n" s="8">
        <v>1.0</v>
      </c>
      <c r="F48" t="n" s="8">
        <v>129.0</v>
      </c>
      <c r="G48" t="s" s="8">
        <v>70</v>
      </c>
      <c r="H48" t="s" s="8">
        <v>50</v>
      </c>
      <c r="I48" t="s" s="8">
        <v>136</v>
      </c>
    </row>
    <row r="49" ht="16.0" customHeight="true">
      <c r="A49" t="n" s="7">
        <v>4.4692502E7</v>
      </c>
      <c r="B49" t="s" s="8">
        <v>54</v>
      </c>
      <c r="C49" t="n" s="8">
        <f>IF(false,"120921901", "120921901")</f>
      </c>
      <c r="D49" t="s" s="8">
        <v>123</v>
      </c>
      <c r="E49" t="n" s="8">
        <v>1.0</v>
      </c>
      <c r="F49" t="n" s="8">
        <v>186.0</v>
      </c>
      <c r="G49" t="s" s="8">
        <v>70</v>
      </c>
      <c r="H49" t="s" s="8">
        <v>50</v>
      </c>
      <c r="I49" t="s" s="8">
        <v>137</v>
      </c>
    </row>
    <row r="50" ht="16.0" customHeight="true">
      <c r="A50" t="n" s="7">
        <v>4.4752288E7</v>
      </c>
      <c r="B50" t="s" s="8">
        <v>54</v>
      </c>
      <c r="C50" t="n" s="8">
        <f>IF(false,"01-004071", "01-004071")</f>
      </c>
      <c r="D50" t="s" s="8">
        <v>138</v>
      </c>
      <c r="E50" t="n" s="8">
        <v>1.0</v>
      </c>
      <c r="F50" t="n" s="8">
        <v>536.0</v>
      </c>
      <c r="G50" t="s" s="8">
        <v>58</v>
      </c>
      <c r="H50" t="s" s="8">
        <v>50</v>
      </c>
      <c r="I50" t="s" s="8">
        <v>139</v>
      </c>
    </row>
    <row r="51" ht="16.0" customHeight="true">
      <c r="A51" t="n" s="7">
        <v>4.4577065E7</v>
      </c>
      <c r="B51" t="s" s="8">
        <v>60</v>
      </c>
      <c r="C51" t="n" s="8">
        <f>IF(false,"005-1111", "005-1111")</f>
      </c>
      <c r="D51" t="s" s="8">
        <v>89</v>
      </c>
      <c r="E51" t="n" s="8">
        <v>1.0</v>
      </c>
      <c r="F51" t="n" s="8">
        <v>120.0</v>
      </c>
      <c r="G51" t="s" s="8">
        <v>70</v>
      </c>
      <c r="H51" t="s" s="8">
        <v>50</v>
      </c>
      <c r="I51" t="s" s="8">
        <v>140</v>
      </c>
    </row>
    <row r="52" ht="16.0" customHeight="true">
      <c r="A52" t="n" s="7">
        <v>4.4669182E7</v>
      </c>
      <c r="B52" t="s" s="8">
        <v>60</v>
      </c>
      <c r="C52" t="n" s="8">
        <f>IF(false,"120921743", "120921743")</f>
      </c>
      <c r="D52" t="s" s="8">
        <v>97</v>
      </c>
      <c r="E52" t="n" s="8">
        <v>2.0</v>
      </c>
      <c r="F52" t="n" s="8">
        <v>1.0</v>
      </c>
      <c r="G52" t="s" s="8">
        <v>58</v>
      </c>
      <c r="H52" t="s" s="8">
        <v>50</v>
      </c>
      <c r="I52" t="s" s="8">
        <v>141</v>
      </c>
    </row>
    <row r="53" ht="16.0" customHeight="true">
      <c r="A53" t="n" s="7">
        <v>4.4703652E7</v>
      </c>
      <c r="B53" t="s" s="8">
        <v>54</v>
      </c>
      <c r="C53" t="n" s="8">
        <f>IF(false,"120906022", "120906022")</f>
      </c>
      <c r="D53" t="s" s="8">
        <v>142</v>
      </c>
      <c r="E53" t="n" s="8">
        <v>2.0</v>
      </c>
      <c r="F53" t="n" s="8">
        <v>292.0</v>
      </c>
      <c r="G53" t="s" s="8">
        <v>70</v>
      </c>
      <c r="H53" t="s" s="8">
        <v>50</v>
      </c>
      <c r="I53" t="s" s="8">
        <v>143</v>
      </c>
    </row>
    <row r="54" ht="16.0" customHeight="true">
      <c r="A54" t="n" s="7">
        <v>4.4613346E7</v>
      </c>
      <c r="B54" t="s" s="8">
        <v>60</v>
      </c>
      <c r="C54" t="n" s="8">
        <f>IF(false,"120922387", "120922387")</f>
      </c>
      <c r="D54" t="s" s="8">
        <v>93</v>
      </c>
      <c r="E54" t="n" s="8">
        <v>1.0</v>
      </c>
      <c r="F54" t="n" s="8">
        <v>334.0</v>
      </c>
      <c r="G54" t="s" s="8">
        <v>58</v>
      </c>
      <c r="H54" t="s" s="8">
        <v>50</v>
      </c>
      <c r="I54" t="s" s="8">
        <v>144</v>
      </c>
    </row>
    <row r="55" ht="16.0" customHeight="true">
      <c r="A55" t="n" s="7">
        <v>4.4589068E7</v>
      </c>
      <c r="B55" t="s" s="8">
        <v>60</v>
      </c>
      <c r="C55" t="n" s="8">
        <f>IF(false,"120921942", "120921942")</f>
      </c>
      <c r="D55" t="s" s="8">
        <v>129</v>
      </c>
      <c r="E55" t="n" s="8">
        <v>1.0</v>
      </c>
      <c r="F55" t="n" s="8">
        <v>200.0</v>
      </c>
      <c r="G55" t="s" s="8">
        <v>70</v>
      </c>
      <c r="H55" t="s" s="8">
        <v>50</v>
      </c>
      <c r="I55" t="s" s="8">
        <v>145</v>
      </c>
    </row>
    <row r="56" ht="16.0" customHeight="true">
      <c r="A56" t="n" s="7">
        <v>4.4690083E7</v>
      </c>
      <c r="B56" t="s" s="8">
        <v>60</v>
      </c>
      <c r="C56" t="n" s="8">
        <f>IF(false,"120922387", "120922387")</f>
      </c>
      <c r="D56" t="s" s="8">
        <v>93</v>
      </c>
      <c r="E56" t="n" s="8">
        <v>1.0</v>
      </c>
      <c r="F56" t="n" s="8">
        <v>35.0</v>
      </c>
      <c r="G56" t="s" s="8">
        <v>53</v>
      </c>
      <c r="H56" t="s" s="8">
        <v>50</v>
      </c>
      <c r="I56" t="s" s="8">
        <v>146</v>
      </c>
    </row>
    <row r="57" ht="16.0" customHeight="true">
      <c r="A57" t="n" s="7">
        <v>4.459343E7</v>
      </c>
      <c r="B57" t="s" s="8">
        <v>60</v>
      </c>
      <c r="C57" t="n" s="8">
        <f>IF(false,"005-1514", "005-1514")</f>
      </c>
      <c r="D57" t="s" s="8">
        <v>103</v>
      </c>
      <c r="E57" t="n" s="8">
        <v>1.0</v>
      </c>
      <c r="F57" t="n" s="8">
        <v>209.0</v>
      </c>
      <c r="G57" t="s" s="8">
        <v>58</v>
      </c>
      <c r="H57" t="s" s="8">
        <v>50</v>
      </c>
      <c r="I57" t="s" s="8">
        <v>147</v>
      </c>
    </row>
    <row r="58" ht="16.0" customHeight="true">
      <c r="A58" t="n" s="7">
        <v>4.4589068E7</v>
      </c>
      <c r="B58" t="s" s="8">
        <v>60</v>
      </c>
      <c r="C58" t="n" s="8">
        <f>IF(false,"120921942", "120921942")</f>
      </c>
      <c r="D58" t="s" s="8">
        <v>129</v>
      </c>
      <c r="E58" t="n" s="8">
        <v>1.0</v>
      </c>
      <c r="F58" t="n" s="8">
        <v>1485.0</v>
      </c>
      <c r="G58" t="s" s="8">
        <v>58</v>
      </c>
      <c r="H58" t="s" s="8">
        <v>50</v>
      </c>
      <c r="I58" t="s" s="8">
        <v>148</v>
      </c>
    </row>
    <row r="59" ht="16.0" customHeight="true">
      <c r="A59" t="n" s="7">
        <v>4.4712893E7</v>
      </c>
      <c r="B59" t="s" s="8">
        <v>54</v>
      </c>
      <c r="C59" t="n" s="8">
        <f>IF(false,"005-1516", "005-1516")</f>
      </c>
      <c r="D59" t="s" s="8">
        <v>149</v>
      </c>
      <c r="E59" t="n" s="8">
        <v>1.0</v>
      </c>
      <c r="F59" t="n" s="8">
        <v>565.0</v>
      </c>
      <c r="G59" t="s" s="8">
        <v>58</v>
      </c>
      <c r="H59" t="s" s="8">
        <v>50</v>
      </c>
      <c r="I59" t="s" s="8">
        <v>150</v>
      </c>
    </row>
    <row r="60" ht="16.0" customHeight="true">
      <c r="A60" t="n" s="7">
        <v>4.4636291E7</v>
      </c>
      <c r="B60" t="s" s="8">
        <v>60</v>
      </c>
      <c r="C60" t="n" s="8">
        <f>IF(false,"005-1515", "005-1515")</f>
      </c>
      <c r="D60" t="s" s="8">
        <v>106</v>
      </c>
      <c r="E60" t="n" s="8">
        <v>2.0</v>
      </c>
      <c r="F60" t="n" s="8">
        <v>365.0</v>
      </c>
      <c r="G60" t="s" s="8">
        <v>58</v>
      </c>
      <c r="H60" t="s" s="8">
        <v>50</v>
      </c>
      <c r="I60" t="s" s="8">
        <v>151</v>
      </c>
    </row>
    <row r="61" ht="16.0" customHeight="true">
      <c r="A61" t="n" s="7">
        <v>4.4711823E7</v>
      </c>
      <c r="B61" t="s" s="8">
        <v>54</v>
      </c>
      <c r="C61" t="n" s="8">
        <f>IF(false,"120922390", "120922390")</f>
      </c>
      <c r="D61" t="s" s="8">
        <v>57</v>
      </c>
      <c r="E61" t="n" s="8">
        <v>1.0</v>
      </c>
      <c r="F61" t="n" s="8">
        <v>28.0</v>
      </c>
      <c r="G61" t="s" s="8">
        <v>53</v>
      </c>
      <c r="H61" t="s" s="8">
        <v>50</v>
      </c>
      <c r="I61" t="s" s="8">
        <v>152</v>
      </c>
    </row>
    <row r="62" ht="16.0" customHeight="true">
      <c r="A62" t="n" s="7">
        <v>4.4689599E7</v>
      </c>
      <c r="B62" t="s" s="8">
        <v>60</v>
      </c>
      <c r="C62" t="n" s="8">
        <f>IF(false,"120922791", "120922791")</f>
      </c>
      <c r="D62" t="s" s="8">
        <v>119</v>
      </c>
      <c r="E62" t="n" s="8">
        <v>1.0</v>
      </c>
      <c r="F62" t="n" s="8">
        <v>78.0</v>
      </c>
      <c r="G62" t="s" s="8">
        <v>58</v>
      </c>
      <c r="H62" t="s" s="8">
        <v>50</v>
      </c>
      <c r="I62" t="s" s="8">
        <v>153</v>
      </c>
    </row>
    <row r="63" ht="16.0" customHeight="true">
      <c r="A63" t="n" s="7">
        <v>4.4673674E7</v>
      </c>
      <c r="B63" t="s" s="8">
        <v>60</v>
      </c>
      <c r="C63" t="n" s="8">
        <f>IF(false,"120922164", "120922164")</f>
      </c>
      <c r="D63" t="s" s="8">
        <v>154</v>
      </c>
      <c r="E63" t="n" s="8">
        <v>1.0</v>
      </c>
      <c r="F63" t="n" s="8">
        <v>180.0</v>
      </c>
      <c r="G63" t="s" s="8">
        <v>70</v>
      </c>
      <c r="H63" t="s" s="8">
        <v>50</v>
      </c>
      <c r="I63" t="s" s="8">
        <v>155</v>
      </c>
    </row>
    <row r="64" ht="16.0" customHeight="true">
      <c r="A64" t="n" s="7">
        <v>4.4673674E7</v>
      </c>
      <c r="B64" t="s" s="8">
        <v>60</v>
      </c>
      <c r="C64" t="n" s="8">
        <f>IF(false,"120922163", "120922163")</f>
      </c>
      <c r="D64" t="s" s="8">
        <v>156</v>
      </c>
      <c r="E64" t="n" s="8">
        <v>1.0</v>
      </c>
      <c r="F64" t="n" s="8">
        <v>179.0</v>
      </c>
      <c r="G64" t="s" s="8">
        <v>70</v>
      </c>
      <c r="H64" t="s" s="8">
        <v>50</v>
      </c>
      <c r="I64" t="s" s="8">
        <v>155</v>
      </c>
    </row>
    <row r="65" ht="16.0" customHeight="true">
      <c r="A65" t="n" s="7">
        <v>4.4507644E7</v>
      </c>
      <c r="B65" t="s" s="8">
        <v>56</v>
      </c>
      <c r="C65" t="n" s="8">
        <f>IF(false,"01-003884", "01-003884")</f>
      </c>
      <c r="D65" t="s" s="8">
        <v>67</v>
      </c>
      <c r="E65" t="n" s="8">
        <v>2.0</v>
      </c>
      <c r="F65" t="n" s="8">
        <v>256.0</v>
      </c>
      <c r="G65" t="s" s="8">
        <v>70</v>
      </c>
      <c r="H65" t="s" s="8">
        <v>50</v>
      </c>
      <c r="I65" t="s" s="8">
        <v>157</v>
      </c>
    </row>
    <row r="66" ht="16.0" customHeight="true">
      <c r="A66" t="n" s="7">
        <v>4.4709566E7</v>
      </c>
      <c r="B66" t="s" s="8">
        <v>54</v>
      </c>
      <c r="C66" t="n" s="8">
        <f>IF(false,"120906022", "120906022")</f>
      </c>
      <c r="D66" t="s" s="8">
        <v>142</v>
      </c>
      <c r="E66" t="n" s="8">
        <v>1.0</v>
      </c>
      <c r="F66" t="n" s="8">
        <v>169.0</v>
      </c>
      <c r="G66" t="s" s="8">
        <v>70</v>
      </c>
      <c r="H66" t="s" s="8">
        <v>50</v>
      </c>
      <c r="I66" t="s" s="8">
        <v>158</v>
      </c>
    </row>
    <row r="67" ht="16.0" customHeight="true">
      <c r="A67" t="n" s="7">
        <v>4.4702773E7</v>
      </c>
      <c r="B67" t="s" s="8">
        <v>54</v>
      </c>
      <c r="C67" t="n" s="8">
        <f>IF(false,"120921995", "120921995")</f>
      </c>
      <c r="D67" t="s" s="8">
        <v>99</v>
      </c>
      <c r="E67" t="n" s="8">
        <v>1.0</v>
      </c>
      <c r="F67" t="n" s="8">
        <v>210.0</v>
      </c>
      <c r="G67" t="s" s="8">
        <v>70</v>
      </c>
      <c r="H67" t="s" s="8">
        <v>50</v>
      </c>
      <c r="I67" t="s" s="8">
        <v>159</v>
      </c>
    </row>
    <row r="68" ht="16.0" customHeight="true">
      <c r="A68" t="n" s="7">
        <v>4.460449E7</v>
      </c>
      <c r="B68" t="s" s="8">
        <v>60</v>
      </c>
      <c r="C68" t="n" s="8">
        <f>IF(false,"005-1110", "005-1110")</f>
      </c>
      <c r="D68" t="s" s="8">
        <v>101</v>
      </c>
      <c r="E68" t="n" s="8">
        <v>1.0</v>
      </c>
      <c r="F68" t="n" s="8">
        <v>276.0</v>
      </c>
      <c r="G68" t="s" s="8">
        <v>70</v>
      </c>
      <c r="H68" t="s" s="8">
        <v>50</v>
      </c>
      <c r="I68" t="s" s="8">
        <v>160</v>
      </c>
    </row>
    <row r="69" ht="16.0" customHeight="true">
      <c r="A69" t="n" s="7">
        <v>4.4664671E7</v>
      </c>
      <c r="B69" t="s" s="8">
        <v>60</v>
      </c>
      <c r="C69" t="n" s="8">
        <f>IF(false,"120921807", "120921807")</f>
      </c>
      <c r="D69" t="s" s="8">
        <v>108</v>
      </c>
      <c r="E69" t="n" s="8">
        <v>1.0</v>
      </c>
      <c r="F69" t="n" s="8">
        <v>256.0</v>
      </c>
      <c r="G69" t="s" s="8">
        <v>70</v>
      </c>
      <c r="H69" t="s" s="8">
        <v>50</v>
      </c>
      <c r="I69" t="s" s="8">
        <v>161</v>
      </c>
    </row>
    <row r="70" ht="16.0" customHeight="true">
      <c r="A70" t="n" s="7">
        <v>4.4654945E7</v>
      </c>
      <c r="B70" t="s" s="8">
        <v>60</v>
      </c>
      <c r="C70" t="n" s="8">
        <f>IF(false,"120921791", "120921791")</f>
      </c>
      <c r="D70" t="s" s="8">
        <v>127</v>
      </c>
      <c r="E70" t="n" s="8">
        <v>2.0</v>
      </c>
      <c r="F70" t="n" s="8">
        <v>500.0</v>
      </c>
      <c r="G70" t="s" s="8">
        <v>70</v>
      </c>
      <c r="H70" t="s" s="8">
        <v>50</v>
      </c>
      <c r="I70" t="s" s="8">
        <v>162</v>
      </c>
    </row>
    <row r="71" ht="16.0" customHeight="true">
      <c r="A71" t="n" s="7">
        <v>4.4695871E7</v>
      </c>
      <c r="B71" t="s" s="8">
        <v>54</v>
      </c>
      <c r="C71" t="n" s="8">
        <f>IF(false,"120921995", "120921995")</f>
      </c>
      <c r="D71" t="s" s="8">
        <v>99</v>
      </c>
      <c r="E71" t="n" s="8">
        <v>1.0</v>
      </c>
      <c r="F71" t="n" s="8">
        <v>166.0</v>
      </c>
      <c r="G71" t="s" s="8">
        <v>70</v>
      </c>
      <c r="H71" t="s" s="8">
        <v>50</v>
      </c>
      <c r="I71" t="s" s="8">
        <v>163</v>
      </c>
    </row>
    <row r="72" ht="16.0" customHeight="true">
      <c r="A72" t="n" s="7">
        <v>4.4568334E7</v>
      </c>
      <c r="B72" t="s" s="8">
        <v>56</v>
      </c>
      <c r="C72" t="n" s="8">
        <f>IF(false,"120921544", "120921544")</f>
      </c>
      <c r="D72" t="s" s="8">
        <v>164</v>
      </c>
      <c r="E72" t="n" s="8">
        <v>1.0</v>
      </c>
      <c r="F72" t="n" s="8">
        <v>224.0</v>
      </c>
      <c r="G72" t="s" s="8">
        <v>70</v>
      </c>
      <c r="H72" t="s" s="8">
        <v>50</v>
      </c>
      <c r="I72" t="s" s="8">
        <v>165</v>
      </c>
    </row>
    <row r="73" ht="16.0" customHeight="true">
      <c r="A73" t="n" s="7">
        <v>4.4568334E7</v>
      </c>
      <c r="B73" t="s" s="8">
        <v>56</v>
      </c>
      <c r="C73" t="n" s="8">
        <f>IF(false,"120906022", "120906022")</f>
      </c>
      <c r="D73" t="s" s="8">
        <v>142</v>
      </c>
      <c r="E73" t="n" s="8">
        <v>1.0</v>
      </c>
      <c r="F73" t="n" s="8">
        <v>171.0</v>
      </c>
      <c r="G73" t="s" s="8">
        <v>70</v>
      </c>
      <c r="H73" t="s" s="8">
        <v>50</v>
      </c>
      <c r="I73" t="s" s="8">
        <v>165</v>
      </c>
    </row>
    <row r="74" ht="16.0" customHeight="true">
      <c r="A74" t="n" s="7">
        <v>4.4671272E7</v>
      </c>
      <c r="B74" t="s" s="8">
        <v>60</v>
      </c>
      <c r="C74" t="n" s="8">
        <f>IF(false,"120922818", "120922818")</f>
      </c>
      <c r="D74" t="s" s="8">
        <v>166</v>
      </c>
      <c r="E74" t="n" s="8">
        <v>1.0</v>
      </c>
      <c r="F74" t="n" s="8">
        <v>201.0</v>
      </c>
      <c r="G74" t="s" s="8">
        <v>53</v>
      </c>
      <c r="H74" t="s" s="8">
        <v>50</v>
      </c>
      <c r="I74" t="s" s="8">
        <v>167</v>
      </c>
    </row>
    <row r="75" ht="16.0" customHeight="true">
      <c r="A75" t="n" s="7">
        <v>4.4649791E7</v>
      </c>
      <c r="B75" t="s" s="8">
        <v>60</v>
      </c>
      <c r="C75" t="n" s="8">
        <f>IF(false,"005-1516", "005-1516")</f>
      </c>
      <c r="D75" t="s" s="8">
        <v>149</v>
      </c>
      <c r="E75" t="n" s="8">
        <v>1.0</v>
      </c>
      <c r="F75" t="n" s="8">
        <v>468.0</v>
      </c>
      <c r="G75" t="s" s="8">
        <v>53</v>
      </c>
      <c r="H75" t="s" s="8">
        <v>50</v>
      </c>
      <c r="I75" t="s" s="8">
        <v>168</v>
      </c>
    </row>
    <row r="76" ht="16.0" customHeight="true">
      <c r="A76" t="n" s="7">
        <v>4.4490983E7</v>
      </c>
      <c r="B76" t="s" s="8">
        <v>56</v>
      </c>
      <c r="C76" t="n" s="8">
        <f>IF(false,"01-003884", "01-003884")</f>
      </c>
      <c r="D76" t="s" s="8">
        <v>67</v>
      </c>
      <c r="E76" t="n" s="8">
        <v>1.0</v>
      </c>
      <c r="F76" t="n" s="8">
        <v>835.0</v>
      </c>
      <c r="G76" t="s" s="8">
        <v>58</v>
      </c>
      <c r="H76" t="s" s="8">
        <v>50</v>
      </c>
      <c r="I76" t="s" s="8">
        <v>169</v>
      </c>
    </row>
    <row r="77" ht="16.0" customHeight="true">
      <c r="A77" t="n" s="7">
        <v>4.4794456E7</v>
      </c>
      <c r="B77" t="s" s="8">
        <v>54</v>
      </c>
      <c r="C77" t="n" s="8">
        <f>IF(false,"120922387", "120922387")</f>
      </c>
      <c r="D77" t="s" s="8">
        <v>93</v>
      </c>
      <c r="E77" t="n" s="8">
        <v>1.0</v>
      </c>
      <c r="F77" t="n" s="8">
        <v>8.0</v>
      </c>
      <c r="G77" t="s" s="8">
        <v>53</v>
      </c>
      <c r="H77" t="s" s="8">
        <v>50</v>
      </c>
      <c r="I77" t="s" s="8">
        <v>170</v>
      </c>
    </row>
    <row r="78" ht="16.0" customHeight="true">
      <c r="A78" t="n" s="7">
        <v>4.462834E7</v>
      </c>
      <c r="B78" t="s" s="8">
        <v>60</v>
      </c>
      <c r="C78" t="n" s="8">
        <f>IF(false,"005-1515", "005-1515")</f>
      </c>
      <c r="D78" t="s" s="8">
        <v>106</v>
      </c>
      <c r="E78" t="n" s="8">
        <v>1.0</v>
      </c>
      <c r="F78" t="n" s="8">
        <v>32.0</v>
      </c>
      <c r="G78" t="s" s="8">
        <v>53</v>
      </c>
      <c r="H78" t="s" s="8">
        <v>50</v>
      </c>
      <c r="I78" t="s" s="8">
        <v>171</v>
      </c>
    </row>
    <row r="79" ht="16.0" customHeight="true">
      <c r="A79" t="n" s="7">
        <v>4.4544415E7</v>
      </c>
      <c r="B79" t="s" s="8">
        <v>56</v>
      </c>
      <c r="C79" t="n" s="8">
        <f>IF(false,"005-1515", "005-1515")</f>
      </c>
      <c r="D79" t="s" s="8">
        <v>106</v>
      </c>
      <c r="E79" t="n" s="8">
        <v>1.0</v>
      </c>
      <c r="F79" t="n" s="8">
        <v>263.0</v>
      </c>
      <c r="G79" t="s" s="8">
        <v>58</v>
      </c>
      <c r="H79" t="s" s="8">
        <v>50</v>
      </c>
      <c r="I79" t="s" s="8">
        <v>172</v>
      </c>
    </row>
    <row r="80" ht="16.0" customHeight="true">
      <c r="A80" t="n" s="7">
        <v>4.4593882E7</v>
      </c>
      <c r="B80" t="s" s="8">
        <v>60</v>
      </c>
      <c r="C80" t="n" s="8">
        <f>IF(false,"120922090", "120922090")</f>
      </c>
      <c r="D80" t="s" s="8">
        <v>95</v>
      </c>
      <c r="E80" t="n" s="8">
        <v>1.0</v>
      </c>
      <c r="F80" t="n" s="8">
        <v>640.0</v>
      </c>
      <c r="G80" t="s" s="8">
        <v>58</v>
      </c>
      <c r="H80" t="s" s="8">
        <v>50</v>
      </c>
      <c r="I80" t="s" s="8">
        <v>173</v>
      </c>
    </row>
    <row r="81" ht="16.0" customHeight="true">
      <c r="A81" t="n" s="7">
        <v>4.4724573E7</v>
      </c>
      <c r="B81" t="s" s="8">
        <v>54</v>
      </c>
      <c r="C81" t="n" s="8">
        <f>IF(false,"120922391", "120922391")</f>
      </c>
      <c r="D81" t="s" s="8">
        <v>174</v>
      </c>
      <c r="E81" t="n" s="8">
        <v>1.0</v>
      </c>
      <c r="F81" t="n" s="8">
        <v>292.0</v>
      </c>
      <c r="G81" t="s" s="8">
        <v>58</v>
      </c>
      <c r="H81" t="s" s="8">
        <v>50</v>
      </c>
      <c r="I81" t="s" s="8">
        <v>175</v>
      </c>
    </row>
    <row r="82" ht="16.0" customHeight="true">
      <c r="A82" t="n" s="7">
        <v>4.4334202E7</v>
      </c>
      <c r="B82" t="s" s="8">
        <v>51</v>
      </c>
      <c r="C82" t="n" s="8">
        <f>IF(false,"005-1518", "005-1518")</f>
      </c>
      <c r="D82" t="s" s="8">
        <v>52</v>
      </c>
      <c r="E82" t="n" s="8">
        <v>1.0</v>
      </c>
      <c r="F82" t="n" s="8">
        <v>229.0</v>
      </c>
      <c r="G82" t="s" s="8">
        <v>70</v>
      </c>
      <c r="H82" t="s" s="8">
        <v>50</v>
      </c>
      <c r="I82" t="s" s="8">
        <v>176</v>
      </c>
    </row>
    <row r="83" ht="16.0" customHeight="true"/>
    <row r="84" ht="16.0" customHeight="true">
      <c r="A84" t="s" s="1">
        <v>37</v>
      </c>
      <c r="B84" s="1"/>
      <c r="C84" s="1"/>
      <c r="D84" s="1"/>
      <c r="E84" s="1"/>
      <c r="F84" t="n" s="8">
        <v>23006.0</v>
      </c>
      <c r="G84" s="2"/>
    </row>
    <row r="85" ht="16.0" customHeight="true"/>
    <row r="86" ht="16.0" customHeight="true">
      <c r="A86" t="s" s="1">
        <v>36</v>
      </c>
    </row>
    <row r="87" ht="34.0" customHeight="true">
      <c r="A87" t="s" s="9">
        <v>38</v>
      </c>
      <c r="B87" t="s" s="9">
        <v>0</v>
      </c>
      <c r="C87" t="s" s="9">
        <v>43</v>
      </c>
      <c r="D87" t="s" s="9">
        <v>1</v>
      </c>
      <c r="E87" t="s" s="9">
        <v>2</v>
      </c>
      <c r="F87" t="s" s="9">
        <v>39</v>
      </c>
      <c r="G87" t="s" s="9">
        <v>5</v>
      </c>
      <c r="H87" t="s" s="9">
        <v>3</v>
      </c>
      <c r="I87" t="s" s="9">
        <v>4</v>
      </c>
    </row>
    <row r="88" ht="16.0" customHeight="true">
      <c r="A88" t="n" s="8">
        <v>4.373688E7</v>
      </c>
      <c r="B88" t="s" s="8">
        <v>177</v>
      </c>
      <c r="C88" t="n" s="8">
        <f>IF(false,"120921202", "120921202")</f>
      </c>
      <c r="D88" t="s" s="8">
        <v>178</v>
      </c>
      <c r="E88" t="n" s="8">
        <v>2.0</v>
      </c>
      <c r="F88" t="n" s="8">
        <v>-762.0</v>
      </c>
      <c r="G88" t="s" s="8">
        <v>179</v>
      </c>
      <c r="H88" t="s" s="8">
        <v>54</v>
      </c>
      <c r="I88" t="s" s="8">
        <v>180</v>
      </c>
    </row>
    <row r="89" ht="16.0" customHeight="true"/>
    <row r="90" ht="16.0" customHeight="true">
      <c r="A90" t="s" s="1">
        <v>37</v>
      </c>
      <c r="F90" t="n" s="8">
        <v>-762.0</v>
      </c>
      <c r="G90" s="2"/>
      <c r="H90" s="0"/>
      <c r="I90" s="0"/>
    </row>
    <row r="91" ht="16.0" customHeight="true">
      <c r="A91" s="1"/>
      <c r="B91" s="1"/>
      <c r="C91" s="1"/>
      <c r="D91" s="1"/>
      <c r="E91" s="1"/>
      <c r="F91" s="1"/>
      <c r="G91" s="1"/>
      <c r="H91" s="1"/>
      <c r="I91" s="1"/>
    </row>
    <row r="92" ht="16.0" customHeight="true">
      <c r="A92" t="s" s="1">
        <v>40</v>
      </c>
    </row>
    <row r="93" ht="34.0" customHeight="true">
      <c r="A93" t="s" s="9">
        <v>47</v>
      </c>
      <c r="B93" t="s" s="9">
        <v>48</v>
      </c>
      <c r="C93" s="9"/>
      <c r="D93" s="9"/>
      <c r="E93" s="9"/>
      <c r="F93" t="s" s="9">
        <v>39</v>
      </c>
      <c r="G93" t="s" s="9">
        <v>5</v>
      </c>
      <c r="H93" t="s" s="9">
        <v>3</v>
      </c>
      <c r="I93" t="s" s="9">
        <v>4</v>
      </c>
    </row>
    <row r="94" ht="16.0" customHeight="true"/>
    <row r="95" ht="16.0" customHeight="true">
      <c r="A95" t="s" s="1">
        <v>37</v>
      </c>
      <c r="F95" t="n" s="8">
        <v>0.0</v>
      </c>
      <c r="G95" s="2"/>
      <c r="H95" s="0"/>
      <c r="I95" s="0"/>
    </row>
    <row r="96" ht="16.0" customHeight="true">
      <c r="A96" s="1"/>
      <c r="B96" s="1"/>
      <c r="C96" s="1"/>
      <c r="D96" s="1"/>
      <c r="E96" s="1"/>
      <c r="F96" s="1"/>
      <c r="G96" s="1"/>
      <c r="H96" s="1"/>
      <c r="I96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