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<sst xmlns="http://schemas.openxmlformats.org/spreadsheetml/2006/main" count="1232" uniqueCount="230">
  <si>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</si>
  <si>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</si>
  <si>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</si>
  <si>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</si>
  <si>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</si>
  <si>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</si>
  <si>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</si>
  <si>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</si>
  <si>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</si>
  <si>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</si>
  <si>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</si>
  <si>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</si>
  <si>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</si>
  <si>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</si>
  <si>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</si>
  <si>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</si>
  <si>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</si>
  <si>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</si>
  <si>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</si>
  <si>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</si>
  <si>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</si>
  <si>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</si>
  <si>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</si>
  <si>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</si>
  <si>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</si>
  <si>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</si>
  <si>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</si>
  <si>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</si>
  <si>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</si>
  <si>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</si>
  <si>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</si>
  <si>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</si>
  <si>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</si>
  <si>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</si>
  <si>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</si>
  <si>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</si>
  <si>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</si>
  <si>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</si>
  <si>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</si>
  <si>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</si>
  <si>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</si>
  <si>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</si>
  <si>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</si>
  <si>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</si>
  <si>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</si>
  <si>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</si>
  <si>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</si>
  <si>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</si>
  <si>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</si>
  <si>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</si>
  <si>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27.04.2021</t>
  </si>
  <si>
    <t>22.04.2021</t>
  </si>
  <si>
    <t>Goo.N трусики Ultra XL (12-20 кг) 50 шт.</t>
  </si>
  <si>
    <t>Платёж покупателя</t>
  </si>
  <si>
    <t>26.04.2021</t>
  </si>
  <si>
    <t>608127b32fe0986a264b3e30</t>
  </si>
  <si>
    <t>Goo.N трусики L (9-14 кг) 44 шт.</t>
  </si>
  <si>
    <t>6081ba5b5a39515305d9b474</t>
  </si>
  <si>
    <t>24.04.2021</t>
  </si>
  <si>
    <t>Vivienne Sabo Тушь для ресниц Cabaret Premiere, 01 черный</t>
  </si>
  <si>
    <t>60837e8bc5311b51b84aa0e9</t>
  </si>
  <si>
    <t>25.04.2021</t>
  </si>
  <si>
    <t>Goo.N подгузники S (4-8 кг) 84 шт.</t>
  </si>
  <si>
    <t>608527912af6cd4c276a3704</t>
  </si>
  <si>
    <t>Joonies подгузники Premium Soft M (6-11 кг) 58 шт.</t>
  </si>
  <si>
    <t>6085af8432da83256d390c80</t>
  </si>
  <si>
    <t>Goo.N трусики Ultra M (7-12 кг) 74 шт.</t>
  </si>
  <si>
    <t>60851362f988012c99b1c5d3</t>
  </si>
  <si>
    <t>Goo.N трусики Ultra L (9-14 кг) 56 шт.</t>
  </si>
  <si>
    <t>608589dddbdc31aced1ed881</t>
  </si>
  <si>
    <t>Joonies трусики Premium Soft L (9-14 кг) 44 шт.</t>
  </si>
  <si>
    <t>60856a612fe098366d6c34e5</t>
  </si>
  <si>
    <t>21.04.2021</t>
  </si>
  <si>
    <t>Joonies трусики Comfort XL (12-17 кг) 38 шт.</t>
  </si>
  <si>
    <t>60866d6e9066f46e50bf642f</t>
  </si>
  <si>
    <t>Pigeon Бутылочка Перистальтик Плюс с широким горлом PP, 160 мл, с рождения, бесцветный</t>
  </si>
  <si>
    <t>60812755bed21e1582c24960</t>
  </si>
  <si>
    <t>60812e95fbacea276c64cfa4</t>
  </si>
  <si>
    <t>20.04.2021</t>
  </si>
  <si>
    <t>Набор Esthetic House CP-1 Intense nourishing v2.0, шампунь, 500 мл и кондиционер, 500 мл</t>
  </si>
  <si>
    <t>6086783cfbacea4f632ede44</t>
  </si>
  <si>
    <t>Vivienne Sabo Тушь для ресниц Cabaret Waterproof, black</t>
  </si>
  <si>
    <t>60867cc13b31762d81ab94d1</t>
  </si>
  <si>
    <t>608569432af6cd32fd6a3721</t>
  </si>
  <si>
    <t>60868164792ab12ce0261e54</t>
  </si>
  <si>
    <t>Joonies трусики Comfort M (6-11 кг) 54 шт.</t>
  </si>
  <si>
    <t>60868c5332da8325a4390ba0</t>
  </si>
  <si>
    <t>Goo.N трусики XXL (13-25 кг) 28 шт.</t>
  </si>
  <si>
    <t>60868fe099d6ef5c5bf39761</t>
  </si>
  <si>
    <t>Ёkitto трусики XL (12+ кг) 34 шт.</t>
  </si>
  <si>
    <t>6086925f99d6ef1ca4f3973c</t>
  </si>
  <si>
    <t>Смесь БИБИКОЛЬ Нэнни 1 с пребиотиками, с 0 до 6 месяцев, 800 г</t>
  </si>
  <si>
    <t>6081530a8927caafe8c781c5</t>
  </si>
  <si>
    <t>Vivienne Sabo Тушь для ресниц Cabaret, в коробке, 01 черный</t>
  </si>
  <si>
    <t>6085b1787153b302e0fe756c</t>
  </si>
  <si>
    <t>Joonies трусики Premium Soft XL (12-17 кг) 38 шт.</t>
  </si>
  <si>
    <t>60869fbc5a3951241f776c6e</t>
  </si>
  <si>
    <t>Goo.N трусики XL (12-20 кг) 38 шт.</t>
  </si>
  <si>
    <t>6086a00694d527a9e0cc212d</t>
  </si>
  <si>
    <t>6086b5c994d5272f87cc2250</t>
  </si>
  <si>
    <t>15.04.2021</t>
  </si>
  <si>
    <t>Goo.N трусики Сheerful Baby M (6-11 кг) 54 шт.</t>
  </si>
  <si>
    <t>6086baedb9f8eddf1cb1b5eb</t>
  </si>
  <si>
    <t>19.04.2021</t>
  </si>
  <si>
    <t>6086baecf98801df540ff73a</t>
  </si>
  <si>
    <t>23.04.2021</t>
  </si>
  <si>
    <t>Manuoki трусики XXL (15+ кг) 36 шт.</t>
  </si>
  <si>
    <t>6082c11d32da832fd2390b9b</t>
  </si>
  <si>
    <t>Гель для стирки Kao Attack Bio EX, 0.77 кг, дой-пак</t>
  </si>
  <si>
    <t>6084700503c37829378b90b6</t>
  </si>
  <si>
    <t>6086d16203c3787c328b90ad</t>
  </si>
  <si>
    <t>60842508c5311b239c4aa11e</t>
  </si>
  <si>
    <t>Смесь БИБИКОЛЬ Нэнни 3, от 1 года, 400 г</t>
  </si>
  <si>
    <t>60868373f4c0cb215781a2e2</t>
  </si>
  <si>
    <t>6085bca904e943096bc7718c</t>
  </si>
  <si>
    <t>Смесь Kabrita 3 GOLD для комфортного пищеварения, старше 12 месяцев, 400 г</t>
  </si>
  <si>
    <t>6086f902dbdc311e621ed889</t>
  </si>
  <si>
    <t>18.04.2021</t>
  </si>
  <si>
    <t>YokoSun трусики L (9-14 кг) 44 шт.</t>
  </si>
  <si>
    <t>60870324c3080f4524ed44ea</t>
  </si>
  <si>
    <t>Takeshi трусики бамбуковые Kid's L (9-14 кг) 44 шт.</t>
  </si>
  <si>
    <t>6087049efbacea196b2ede51</t>
  </si>
  <si>
    <t>Dr.Jart+ Ceramidin Serum Увлажняющая сыворотка для лица с керамидами, 40 мл</t>
  </si>
  <si>
    <t>6087078a7399015f790958fa</t>
  </si>
  <si>
    <t>Перчатки Vileda Multi Care одноразовые, 6 пар, размер M/L, цвет голубой</t>
  </si>
  <si>
    <t>608707cf04e9430bd9c77116</t>
  </si>
  <si>
    <t>YokoSun трусики Premium L (9-14 кг) 44 шт.</t>
  </si>
  <si>
    <t>6085fb023620c214e509e273</t>
  </si>
  <si>
    <t>Goo.N подгузники Ultra L (9-14 кг) 68 шт.</t>
  </si>
  <si>
    <t>60852deac3080f11a0afc2fc</t>
  </si>
  <si>
    <t>YokoSun трусики M (6-10 кг) 58 шт.</t>
  </si>
  <si>
    <t>6085799e94d527c72656ba88</t>
  </si>
  <si>
    <t>6085040f99d6ef257af39736</t>
  </si>
  <si>
    <t>60864f148927ca8575f624df</t>
  </si>
  <si>
    <t>6085c7362af6cd5fbc6a364a</t>
  </si>
  <si>
    <t>6086655adbdc31b62b1ed7b6</t>
  </si>
  <si>
    <t>Merries подгузники XL (12-20 кг) 44 шт.</t>
  </si>
  <si>
    <t>60851cbaf4c0cb5a2481a2f4</t>
  </si>
  <si>
    <t>Missha BB крем Perfect Cover RX, SPF 42, 50 мл, оттенок: 21 light beige</t>
  </si>
  <si>
    <t>6085fbc320d51d736239b228</t>
  </si>
  <si>
    <t>6085a947b9f8edc2bcb1b69c</t>
  </si>
  <si>
    <t>MEDI-PEEL Naite Thread Neck Cream крем для шеи, 100 мл</t>
  </si>
  <si>
    <t>6085a2b66a86431972d5c977</t>
  </si>
  <si>
    <t>Merries подгузники M (6-11 кг) 64 шт.</t>
  </si>
  <si>
    <t>6086d0192fe0985e146c34ad</t>
  </si>
  <si>
    <t>Joonies трусики Comfort XXL (15-20 кг) 28 шт.</t>
  </si>
  <si>
    <t>6085ca346a8643359dd5c979</t>
  </si>
  <si>
    <t>Смесь Kabrita 2 GOLD для комфортного пищеварения, 6-12 месяцев, 400 г</t>
  </si>
  <si>
    <t>608652387153b3bcef9af357</t>
  </si>
  <si>
    <t>Ciracle салфетки для удаления черных точек Pore Control Blackhead Off Sheet, 30 шт.</t>
  </si>
  <si>
    <t>60867fb703c378ca228b8fd7</t>
  </si>
  <si>
    <t>Esthetic House шампунь для волос CP-1 Ginger Purifying, 500 мл</t>
  </si>
  <si>
    <t>6085b31f2af6cd50c46a36f3</t>
  </si>
  <si>
    <t>Esthetic House кондиционер для волос CP-1 Ginger Purifying имбирный, 500 мл</t>
  </si>
  <si>
    <t>6086faab2af6cd3ac46a369f</t>
  </si>
  <si>
    <t>Biore мицеллярная вода, запасной блок, 290 мл</t>
  </si>
  <si>
    <t>6085a539954f6b3790ea2340</t>
  </si>
  <si>
    <t>Esthetic House шампунь для волос протеиновый CP-1 Bright Complex Intense Nourishing, 500 мл</t>
  </si>
  <si>
    <t>60832dd2f78dba4c167947fd</t>
  </si>
  <si>
    <t>YokoSun трусики Premium XL (12-20 кг) 38 шт.</t>
  </si>
  <si>
    <t>6085de9e4f5c6e682f80d27c</t>
  </si>
  <si>
    <t>6085d1bbf9880115aeb1c51b</t>
  </si>
  <si>
    <t>6085b08504e943a4fdc770b5</t>
  </si>
  <si>
    <t>Масло IQ BEAUTY Premium обогащенное для кутикулы, 12.5 мл</t>
  </si>
  <si>
    <t>6085a10999d6ef5518f39758</t>
  </si>
  <si>
    <t>6086f5178927caf94366aad2</t>
  </si>
  <si>
    <t>Merries трусики XXL (15-28 кг) 26 шт.</t>
  </si>
  <si>
    <t>6086ca112fe098431b6c3415</t>
  </si>
  <si>
    <t>608661dc2af6cd333c6a368d</t>
  </si>
  <si>
    <t>60859654c5311b6d114aa181</t>
  </si>
  <si>
    <t>60869eb15a3951241f776b16</t>
  </si>
  <si>
    <t>Соска Pigeon Peristaltic PLUS S 1м+, 2 шт. бесцветный</t>
  </si>
  <si>
    <t>6086450603c378bac28b8f90</t>
  </si>
  <si>
    <t>608665172fe0986dea6c34d3</t>
  </si>
  <si>
    <t>60866962f4c0cb6c8981a361</t>
  </si>
  <si>
    <t>60857e49954f6b2edaea23cf</t>
  </si>
  <si>
    <t>Гель для душа Biore Гладкость шелка, 480 мл</t>
  </si>
  <si>
    <t>6086b68e9066f44a3abf6354</t>
  </si>
  <si>
    <t>6086e07d3b3176192fab9557</t>
  </si>
  <si>
    <t>6085ab2ec3080f4b11090074</t>
  </si>
  <si>
    <t>608582b8792ab106a8261e1e</t>
  </si>
  <si>
    <t>60852f39c3080feb1f09008a</t>
  </si>
  <si>
    <t>60852bc303c378ce168b90b3</t>
  </si>
  <si>
    <t>60853e14c3080f27f7afc2e7</t>
  </si>
  <si>
    <t>6085d6029066f40c40bf6374</t>
  </si>
  <si>
    <t>6085158d8927ca4cd466abc3</t>
  </si>
  <si>
    <t>60850a45dbdc31332a1ed803</t>
  </si>
  <si>
    <t>Goo.N подгузники Ultra (6-11 кг) 80 шт.</t>
  </si>
  <si>
    <t>6084904594d527e98e56ba50</t>
  </si>
  <si>
    <t>YokoSun трусики XL (12-20 кг) 38 шт.</t>
  </si>
  <si>
    <t>60866957dbdc3165791ed7fd</t>
  </si>
  <si>
    <t>60856a30dff13b70de2a3f74</t>
  </si>
  <si>
    <t>6083de64dbdc31698c1ed7b0</t>
  </si>
  <si>
    <t>Holika Holika очищающая маска Skin and Pore Zero с глиной, 100 мл</t>
  </si>
  <si>
    <t>60855fc0f78dba0b027947c7</t>
  </si>
  <si>
    <t>12.04.2021</t>
  </si>
  <si>
    <t>Sayuri Ежедневные гигиенические прокладки с ионами серебра, 2 капли AG+, 15 см, 32 шт</t>
  </si>
  <si>
    <t>608763987153b314fbfe753e</t>
  </si>
  <si>
    <t>6083bdf103c378ccca8b90bd</t>
  </si>
  <si>
    <t>608667a7f78dba0e3f7947b1</t>
  </si>
  <si>
    <t>6085d518bed21e48df572625</t>
  </si>
  <si>
    <t>60859edffbacea0cc92edea2</t>
  </si>
  <si>
    <t>608656e07153b34999fe763e</t>
  </si>
  <si>
    <t>Merries трусики XXL (15-28 кг) 32 шт.</t>
  </si>
  <si>
    <t>60860a4bc3080fa8d508ffba</t>
  </si>
  <si>
    <t>6085cb6f954f6b1cccf8432f</t>
  </si>
  <si>
    <t>Missha BB крем Perfect Cover RX, SPF 42, 20 мл, оттенок: 21</t>
  </si>
  <si>
    <t>6085aefb3b31762aba093cae</t>
  </si>
  <si>
    <t>6085858632da83c137390c72</t>
  </si>
  <si>
    <t>60858f518927ca4d5366ab60</t>
  </si>
  <si>
    <t>6084fe27dff13b3ecc2a3fe0</t>
  </si>
  <si>
    <t>6085d12e04e94337dec77175</t>
  </si>
  <si>
    <t>6083ee6e03c378b71f8b90ed</t>
  </si>
  <si>
    <t>6083cbb8dbdc3121f31ed7b7</t>
  </si>
  <si>
    <t>6083aa8803c37833d38b8f87</t>
  </si>
  <si>
    <t>6085d72499d6ef4134f396b8</t>
  </si>
  <si>
    <t>60870ef14f5c6e54cd80d251</t>
  </si>
  <si>
    <t>60855a748927cab20966aaa9</t>
  </si>
  <si>
    <t>608439ec94d527b93a56ba54</t>
  </si>
  <si>
    <t>6085a73cfbacea3cd82ede65</t>
  </si>
  <si>
    <t>Ёkitto трусики XXL (15+ кг) 34 шт.</t>
  </si>
  <si>
    <t>60851695f4c0cb114c81a350</t>
  </si>
  <si>
    <t>Vivienne Sabo Тушь для ресниц Cabaret Premiere, 04 фиолетовый</t>
  </si>
  <si>
    <t>6086800edbdc3107541ed772</t>
  </si>
  <si>
    <t>60868497f988011c3e0ff6dc</t>
  </si>
  <si>
    <t>17.04.2021</t>
  </si>
  <si>
    <t>Смесь Kabrita 3 GOLD для комфортного пищеварения, с 12 месяцев, 800 г</t>
  </si>
  <si>
    <t>Возврат платежа покупателя</t>
  </si>
  <si>
    <t>608679bcdff13b10ef2a3fc4</t>
  </si>
  <si>
    <t>6086baf76a86430c5ed5c93b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</si>
</sst>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853044.0</v>
      </c>
    </row>
    <row r="4" spans="1:9" s="3" customFormat="1" x14ac:dyDescent="0.2" ht="16.0" customHeight="true">
      <c r="A4" s="3" t="s">
        <v>34</v>
      </c>
      <c r="B4" s="10" t="n">
        <v>119025.0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4.4257301E7</v>
      </c>
      <c r="B8" s="8" t="s">
        <v>51</v>
      </c>
      <c r="C8" s="8" t="n">
        <f>IF(false,"120921791", "120921791")</f>
      </c>
      <c r="D8" s="8" t="s">
        <v>52</v>
      </c>
      <c r="E8" s="8" t="n">
        <v>2.0</v>
      </c>
      <c r="F8" s="8" t="n">
        <v>2994.0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4.4334202E7</v>
      </c>
      <c r="B9" t="s" s="8">
        <v>51</v>
      </c>
      <c r="C9" t="n" s="8">
        <f>IF(false,"005-1518", "005-1518")</f>
      </c>
      <c r="D9" t="s" s="8">
        <v>56</v>
      </c>
      <c r="E9" t="n" s="8">
        <v>1.0</v>
      </c>
      <c r="F9" t="n" s="8">
        <v>1062.0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4.447439E7</v>
      </c>
      <c r="B10" s="8" t="s">
        <v>58</v>
      </c>
      <c r="C10" s="8" t="n">
        <f>IF(false,"120922390", "120922390")</f>
      </c>
      <c r="D10" s="8" t="s">
        <v>59</v>
      </c>
      <c r="E10" s="8" t="n">
        <v>1.0</v>
      </c>
      <c r="F10" s="8" t="n">
        <v>1.0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4.4601718E7</v>
      </c>
      <c r="B11" t="s" s="8">
        <v>61</v>
      </c>
      <c r="C11" t="n" s="8">
        <f>IF(false,"002-101", "002-101")</f>
      </c>
      <c r="D11" t="s" s="8">
        <v>62</v>
      </c>
      <c r="E11" t="n" s="8">
        <v>1.0</v>
      </c>
      <c r="F11" t="n" s="8">
        <v>1307.0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4.4671489E7</v>
      </c>
      <c r="B12" t="s" s="8">
        <v>61</v>
      </c>
      <c r="C12" t="n" s="8">
        <f>IF(false,"120921957", "120921957")</f>
      </c>
      <c r="D12" t="s" s="8">
        <v>64</v>
      </c>
      <c r="E12" t="n" s="8">
        <v>1.0</v>
      </c>
      <c r="F12" t="n" s="8">
        <v>489.0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4.4592637E7</v>
      </c>
      <c r="B13" s="8" t="s">
        <v>61</v>
      </c>
      <c r="C13" s="8" t="n">
        <f>IF(false,"005-1119", "005-1119")</f>
      </c>
      <c r="D13" s="8" t="s">
        <v>66</v>
      </c>
      <c r="E13" s="8" t="n">
        <v>1.0</v>
      </c>
      <c r="F13" s="8" t="n">
        <v>1639.0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4.4651881E7</v>
      </c>
      <c r="B14" s="8" t="s">
        <v>61</v>
      </c>
      <c r="C14" s="8" t="n">
        <f>IF(false,"120921718", "120921718")</f>
      </c>
      <c r="D14" s="8" t="s">
        <v>68</v>
      </c>
      <c r="E14" s="8" t="n">
        <v>1.0</v>
      </c>
      <c r="F14" s="8" t="n">
        <v>784.0</v>
      </c>
      <c r="G14" s="8" t="s">
        <v>53</v>
      </c>
      <c r="H14" s="8" t="s">
        <v>54</v>
      </c>
      <c r="I14" s="8" t="s">
        <v>69</v>
      </c>
    </row>
    <row r="15" ht="16.0" customHeight="true">
      <c r="A15" t="n" s="7">
        <v>4.4636259E7</v>
      </c>
      <c r="B15" t="s" s="8">
        <v>61</v>
      </c>
      <c r="C15" t="n" s="8">
        <f>IF(false,"01-003884", "01-003884")</f>
      </c>
      <c r="D15" t="s" s="8">
        <v>70</v>
      </c>
      <c r="E15" t="n" s="8">
        <v>1.0</v>
      </c>
      <c r="F15" t="n" s="8">
        <v>776.0</v>
      </c>
      <c r="G15" t="s" s="8">
        <v>53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4.4160271E7</v>
      </c>
      <c r="B16" t="s" s="8">
        <v>72</v>
      </c>
      <c r="C16" t="n" s="8">
        <f>IF(false,"120922351", "120922351")</f>
      </c>
      <c r="D16" t="s" s="8">
        <v>73</v>
      </c>
      <c r="E16" t="n" s="8">
        <v>1.0</v>
      </c>
      <c r="F16" s="8" t="n">
        <v>789.0</v>
      </c>
      <c r="G16" s="8" t="s">
        <v>53</v>
      </c>
      <c r="H16" s="8" t="s">
        <v>54</v>
      </c>
      <c r="I16" s="8" t="s">
        <v>74</v>
      </c>
    </row>
    <row r="17" spans="1:9" x14ac:dyDescent="0.2" ht="16.0" customHeight="true">
      <c r="A17" s="7" t="n">
        <v>4.4257106E7</v>
      </c>
      <c r="B17" s="8" t="s">
        <v>51</v>
      </c>
      <c r="C17" s="8" t="n">
        <f>IF(false,"005-1255", "005-1255")</f>
      </c>
      <c r="D17" s="8" t="s">
        <v>75</v>
      </c>
      <c r="E17" s="8" t="n">
        <v>1.0</v>
      </c>
      <c r="F17" s="8" t="n">
        <v>249.0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4.426044E7</v>
      </c>
      <c r="B18" t="s" s="8">
        <v>51</v>
      </c>
      <c r="C18" t="n" s="8">
        <f>IF(false,"01-003884", "01-003884")</f>
      </c>
      <c r="D18" t="s" s="8">
        <v>70</v>
      </c>
      <c r="E18" t="n" s="8">
        <v>1.0</v>
      </c>
      <c r="F18" t="n" s="8">
        <v>688.0</v>
      </c>
      <c r="G18" t="s" s="8">
        <v>53</v>
      </c>
      <c r="H18" t="s" s="8">
        <v>54</v>
      </c>
      <c r="I18" t="s" s="8">
        <v>77</v>
      </c>
    </row>
    <row r="19" spans="1:9" ht="16.0" x14ac:dyDescent="0.2" customHeight="true">
      <c r="A19" s="7" t="n">
        <v>4.3987878E7</v>
      </c>
      <c r="B19" s="8" t="s">
        <v>78</v>
      </c>
      <c r="C19" s="8" t="n">
        <f>IF(false,"120921942", "120921942")</f>
      </c>
      <c r="D19" s="8" t="s">
        <v>79</v>
      </c>
      <c r="E19" s="8" t="n">
        <v>1.0</v>
      </c>
      <c r="F19" s="8" t="n">
        <v>1686.0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4.4092511E7</v>
      </c>
      <c r="B20" s="8" t="s">
        <v>78</v>
      </c>
      <c r="C20" s="8" t="n">
        <f>IF(false,"120922393", "120922393")</f>
      </c>
      <c r="D20" s="8" t="s">
        <v>81</v>
      </c>
      <c r="E20" s="8" t="n">
        <v>1.0</v>
      </c>
      <c r="F20" s="8" t="n">
        <v>375.0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4.4635898E7</v>
      </c>
      <c r="B21" t="s" s="8">
        <v>61</v>
      </c>
      <c r="C21" t="n" s="8">
        <f>IF(false,"01-003884", "01-003884")</f>
      </c>
      <c r="D21" t="s" s="8">
        <v>70</v>
      </c>
      <c r="E21" t="n" s="8">
        <v>3.0</v>
      </c>
      <c r="F21" t="n" s="8">
        <v>2337.0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4.4153489E7</v>
      </c>
      <c r="B22" t="s" s="8">
        <v>72</v>
      </c>
      <c r="C22" t="n" s="8">
        <f>IF(false,"01-003884", "01-003884")</f>
      </c>
      <c r="D22" t="s" s="8">
        <v>70</v>
      </c>
      <c r="E22" t="n" s="8">
        <v>1.0</v>
      </c>
      <c r="F22" s="8" t="n">
        <v>763.0</v>
      </c>
      <c r="G22" s="8" t="s">
        <v>53</v>
      </c>
      <c r="H22" s="8" t="s">
        <v>54</v>
      </c>
      <c r="I22" s="8" t="s">
        <v>84</v>
      </c>
    </row>
    <row r="23" spans="1:9" x14ac:dyDescent="0.2" ht="16.0" customHeight="true">
      <c r="A23" s="7" t="n">
        <v>4.4042983E7</v>
      </c>
      <c r="B23" s="8" t="s">
        <v>78</v>
      </c>
      <c r="C23" s="8" t="n">
        <f>IF(false,"120922352", "120922352")</f>
      </c>
      <c r="D23" s="8" t="s">
        <v>85</v>
      </c>
      <c r="E23" s="8" t="n">
        <v>1.0</v>
      </c>
      <c r="F23" s="8" t="n">
        <v>789.0</v>
      </c>
      <c r="G23" s="8" t="s">
        <v>53</v>
      </c>
      <c r="H23" s="8" t="s">
        <v>54</v>
      </c>
      <c r="I23" s="8" t="s">
        <v>86</v>
      </c>
    </row>
    <row r="24" ht="16.0" customHeight="true">
      <c r="A24" t="n" s="7">
        <v>4.4013176E7</v>
      </c>
      <c r="B24" t="s" s="8">
        <v>78</v>
      </c>
      <c r="C24" t="n" s="8">
        <f>IF(false,"005-1520", "005-1520")</f>
      </c>
      <c r="D24" t="s" s="8">
        <v>87</v>
      </c>
      <c r="E24" t="n" s="8">
        <v>3.0</v>
      </c>
      <c r="F24" t="n" s="8">
        <v>4197.0</v>
      </c>
      <c r="G24" t="s" s="8">
        <v>53</v>
      </c>
      <c r="H24" t="s" s="8">
        <v>54</v>
      </c>
      <c r="I24" t="s" s="8">
        <v>88</v>
      </c>
    </row>
    <row r="25" spans="1:9" s="1" customFormat="1" x14ac:dyDescent="0.2" ht="16.0" customHeight="true">
      <c r="A25" t="n" s="7">
        <v>4.43321E7</v>
      </c>
      <c r="B25" t="s" s="8">
        <v>51</v>
      </c>
      <c r="C25" t="n" s="8">
        <f>IF(false,"120921545", "120921545")</f>
      </c>
      <c r="D25" t="s" s="8">
        <v>89</v>
      </c>
      <c r="E25" t="n" s="8">
        <v>1.0</v>
      </c>
      <c r="F25" t="n" s="8">
        <v>879.0</v>
      </c>
      <c r="G25" t="s" s="8">
        <v>53</v>
      </c>
      <c r="H25" t="s" s="8">
        <v>54</v>
      </c>
      <c r="I25" t="s" s="8">
        <v>90</v>
      </c>
    </row>
    <row r="26" ht="16.0" customHeight="true">
      <c r="A26" t="n" s="7">
        <v>4.4268878E7</v>
      </c>
      <c r="B26" t="s" s="8">
        <v>51</v>
      </c>
      <c r="C26" t="n" s="8">
        <f>IF(false,"01-004215", "01-004215")</f>
      </c>
      <c r="D26" t="s" s="8">
        <v>91</v>
      </c>
      <c r="E26" t="n" s="8">
        <v>4.0</v>
      </c>
      <c r="F26" t="n" s="8">
        <v>9917.0</v>
      </c>
      <c r="G26" t="s" s="8">
        <v>53</v>
      </c>
      <c r="H26" t="s" s="8">
        <v>54</v>
      </c>
      <c r="I26" t="s" s="8">
        <v>92</v>
      </c>
    </row>
    <row r="27" ht="16.0" customHeight="true">
      <c r="A27" t="n" s="7">
        <v>4.4672736E7</v>
      </c>
      <c r="B27" t="s" s="8">
        <v>61</v>
      </c>
      <c r="C27" t="n" s="8">
        <f>IF(false,"120922387", "120922387")</f>
      </c>
      <c r="D27" t="s" s="8">
        <v>93</v>
      </c>
      <c r="E27" t="n" s="8">
        <v>1.0</v>
      </c>
      <c r="F27" t="n" s="8">
        <v>282.0</v>
      </c>
      <c r="G27" t="s" s="8">
        <v>53</v>
      </c>
      <c r="H27" t="s" s="8">
        <v>54</v>
      </c>
      <c r="I27" t="s" s="8">
        <v>94</v>
      </c>
    </row>
    <row r="28" ht="16.0" customHeight="true">
      <c r="A28" t="n" s="7">
        <v>4.3992696E7</v>
      </c>
      <c r="B28" t="s" s="8">
        <v>78</v>
      </c>
      <c r="C28" t="n" s="8">
        <f>IF(false,"120921853", "120921853")</f>
      </c>
      <c r="D28" t="s" s="8">
        <v>95</v>
      </c>
      <c r="E28" t="n" s="8">
        <v>1.0</v>
      </c>
      <c r="F28" t="n" s="8">
        <v>939.0</v>
      </c>
      <c r="G28" t="s" s="8">
        <v>53</v>
      </c>
      <c r="H28" t="s" s="8">
        <v>54</v>
      </c>
      <c r="I28" t="s" s="8">
        <v>96</v>
      </c>
    </row>
    <row r="29" spans="1:9" s="1" customFormat="1" x14ac:dyDescent="0.2" ht="16.0" customHeight="true">
      <c r="A29" t="n" s="7">
        <v>4.4122797E7</v>
      </c>
      <c r="B29" t="s" s="8">
        <v>72</v>
      </c>
      <c r="C29" t="n" s="8">
        <f>IF(false,"005-1519", "005-1519")</f>
      </c>
      <c r="D29" t="s" s="8">
        <v>97</v>
      </c>
      <c r="E29" t="n" s="8">
        <v>1.0</v>
      </c>
      <c r="F29" t="n" s="8">
        <v>1232.0</v>
      </c>
      <c r="G29" s="8" t="s">
        <v>53</v>
      </c>
      <c r="H29" t="s" s="8">
        <v>54</v>
      </c>
      <c r="I29" s="8" t="s">
        <v>98</v>
      </c>
    </row>
    <row r="30" ht="16.0" customHeight="true">
      <c r="A30" t="n" s="7">
        <v>4.4104907E7</v>
      </c>
      <c r="B30" t="s" s="8">
        <v>72</v>
      </c>
      <c r="C30" t="n" s="8">
        <f>IF(false,"120922351", "120922351")</f>
      </c>
      <c r="D30" t="s" s="8">
        <v>73</v>
      </c>
      <c r="E30" t="n" s="8">
        <v>1.0</v>
      </c>
      <c r="F30" t="n" s="8">
        <v>659.0</v>
      </c>
      <c r="G30" t="s" s="8">
        <v>53</v>
      </c>
      <c r="H30" t="s" s="8">
        <v>54</v>
      </c>
      <c r="I30" t="s" s="8">
        <v>99</v>
      </c>
    </row>
    <row r="31" ht="16.0" customHeight="true">
      <c r="A31" t="n" s="7">
        <v>4.3442535E7</v>
      </c>
      <c r="B31" t="s" s="8">
        <v>100</v>
      </c>
      <c r="C31" t="n" s="8">
        <f>IF(false,"005-1357", "005-1357")</f>
      </c>
      <c r="D31" t="s" s="8">
        <v>101</v>
      </c>
      <c r="E31" t="n" s="8">
        <v>1.0</v>
      </c>
      <c r="F31" t="n" s="8">
        <v>800.0</v>
      </c>
      <c r="G31" t="s" s="8">
        <v>53</v>
      </c>
      <c r="H31" t="s" s="8">
        <v>54</v>
      </c>
      <c r="I31" t="s" s="8">
        <v>102</v>
      </c>
    </row>
    <row r="32" ht="16.0" customHeight="true">
      <c r="A32" t="n" s="7">
        <v>4.3859987E7</v>
      </c>
      <c r="B32" t="s" s="8">
        <v>103</v>
      </c>
      <c r="C32" t="n" s="8">
        <f>IF(false,"120922352", "120922352")</f>
      </c>
      <c r="D32" t="s" s="8">
        <v>85</v>
      </c>
      <c r="E32" t="n" s="8">
        <v>2.0</v>
      </c>
      <c r="F32" t="n" s="8">
        <v>1324.0</v>
      </c>
      <c r="G32" t="s" s="8">
        <v>53</v>
      </c>
      <c r="H32" t="s" s="8">
        <v>54</v>
      </c>
      <c r="I32" t="s" s="8">
        <v>104</v>
      </c>
    </row>
    <row r="33" ht="16.0" customHeight="true">
      <c r="A33" t="n" s="7">
        <v>4.4418245E7</v>
      </c>
      <c r="B33" t="s" s="8">
        <v>105</v>
      </c>
      <c r="C33" t="n" s="8">
        <f>IF(false,"01-004117", "01-004117")</f>
      </c>
      <c r="D33" t="s" s="8">
        <v>106</v>
      </c>
      <c r="E33" t="n" s="8">
        <v>3.0</v>
      </c>
      <c r="F33" t="n" s="8">
        <v>1489.0</v>
      </c>
      <c r="G33" t="s" s="8">
        <v>53</v>
      </c>
      <c r="H33" t="s" s="8">
        <v>54</v>
      </c>
      <c r="I33" t="s" s="8">
        <v>107</v>
      </c>
    </row>
    <row r="34" ht="16.0" customHeight="true">
      <c r="A34" t="n" s="7">
        <v>4.4567479E7</v>
      </c>
      <c r="B34" t="s" s="8">
        <v>58</v>
      </c>
      <c r="C34" t="n" s="8">
        <f>IF(false,"000-631", "000-631")</f>
      </c>
      <c r="D34" t="s" s="8">
        <v>108</v>
      </c>
      <c r="E34" t="n" s="8">
        <v>1.0</v>
      </c>
      <c r="F34" t="n" s="8">
        <v>449.0</v>
      </c>
      <c r="G34" t="s" s="8">
        <v>53</v>
      </c>
      <c r="H34" t="s" s="8">
        <v>54</v>
      </c>
      <c r="I34" t="s" s="8">
        <v>109</v>
      </c>
    </row>
    <row r="35" ht="16.0" customHeight="true">
      <c r="A35" t="n" s="7">
        <v>4.4265417E7</v>
      </c>
      <c r="B35" t="s" s="8">
        <v>51</v>
      </c>
      <c r="C35" t="n" s="8">
        <f>IF(false,"120921791", "120921791")</f>
      </c>
      <c r="D35" t="s" s="8">
        <v>52</v>
      </c>
      <c r="E35" t="n" s="8">
        <v>1.0</v>
      </c>
      <c r="F35" t="n" s="8">
        <v>1699.0</v>
      </c>
      <c r="G35" t="s" s="8">
        <v>53</v>
      </c>
      <c r="H35" t="s" s="8">
        <v>54</v>
      </c>
      <c r="I35" t="s" s="8">
        <v>110</v>
      </c>
    </row>
    <row r="36" ht="16.0" customHeight="true">
      <c r="A36" t="n" s="7">
        <v>4.4534761E7</v>
      </c>
      <c r="B36" t="s" s="8">
        <v>58</v>
      </c>
      <c r="C36" t="n" s="8">
        <f>IF(false,"01-003884", "01-003884")</f>
      </c>
      <c r="D36" t="s" s="8">
        <v>70</v>
      </c>
      <c r="E36" t="n" s="8">
        <v>1.0</v>
      </c>
      <c r="F36" t="n" s="8">
        <v>902.0</v>
      </c>
      <c r="G36" t="s" s="8">
        <v>53</v>
      </c>
      <c r="H36" t="s" s="8">
        <v>54</v>
      </c>
      <c r="I36" t="s" s="8">
        <v>111</v>
      </c>
    </row>
    <row r="37" ht="16.0" customHeight="true">
      <c r="A37" t="n" s="7">
        <v>4.4726224E7</v>
      </c>
      <c r="B37" t="s" s="8">
        <v>54</v>
      </c>
      <c r="C37" t="n" s="8">
        <f>IF(false,"01-004213", "01-004213")</f>
      </c>
      <c r="D37" t="s" s="8">
        <v>112</v>
      </c>
      <c r="E37" t="n" s="8">
        <v>2.0</v>
      </c>
      <c r="F37" t="n" s="8">
        <v>2362.0</v>
      </c>
      <c r="G37" t="s" s="8">
        <v>53</v>
      </c>
      <c r="H37" t="s" s="8">
        <v>54</v>
      </c>
      <c r="I37" t="s" s="8">
        <v>113</v>
      </c>
    </row>
    <row r="38" ht="16.0" customHeight="true">
      <c r="A38" t="n" s="7">
        <v>4.467869E7</v>
      </c>
      <c r="B38" t="s" s="8">
        <v>61</v>
      </c>
      <c r="C38" t="n" s="8">
        <f>IF(false,"120922387", "120922387")</f>
      </c>
      <c r="D38" t="s" s="8">
        <v>93</v>
      </c>
      <c r="E38" t="n" s="8">
        <v>1.0</v>
      </c>
      <c r="F38" t="n" s="8">
        <v>237.0</v>
      </c>
      <c r="G38" t="s" s="8">
        <v>53</v>
      </c>
      <c r="H38" t="s" s="8">
        <v>54</v>
      </c>
      <c r="I38" t="s" s="8">
        <v>114</v>
      </c>
    </row>
    <row r="39" ht="16.0" customHeight="true">
      <c r="A39" t="n" s="7">
        <v>4.4157609E7</v>
      </c>
      <c r="B39" t="s" s="8">
        <v>72</v>
      </c>
      <c r="C39" t="n" s="8">
        <f>IF(false,"120906023", "120906023")</f>
      </c>
      <c r="D39" t="s" s="8">
        <v>115</v>
      </c>
      <c r="E39" t="n" s="8">
        <v>1.0</v>
      </c>
      <c r="F39" t="n" s="8">
        <v>989.0</v>
      </c>
      <c r="G39" t="s" s="8">
        <v>53</v>
      </c>
      <c r="H39" t="s" s="8">
        <v>54</v>
      </c>
      <c r="I39" t="s" s="8">
        <v>116</v>
      </c>
    </row>
    <row r="40" ht="16.0" customHeight="true">
      <c r="A40" t="n" s="7">
        <v>4.3847233E7</v>
      </c>
      <c r="B40" t="s" s="8">
        <v>117</v>
      </c>
      <c r="C40" t="n" s="8">
        <f>IF(false,"005-1515", "005-1515")</f>
      </c>
      <c r="D40" t="s" s="8">
        <v>118</v>
      </c>
      <c r="E40" t="n" s="8">
        <v>1.0</v>
      </c>
      <c r="F40" t="n" s="8">
        <v>949.0</v>
      </c>
      <c r="G40" t="s" s="8">
        <v>53</v>
      </c>
      <c r="H40" t="s" s="8">
        <v>54</v>
      </c>
      <c r="I40" t="s" s="8">
        <v>119</v>
      </c>
    </row>
    <row r="41" ht="16.0" customHeight="true">
      <c r="A41" t="n" s="7">
        <v>4.4480083E7</v>
      </c>
      <c r="B41" t="s" s="8">
        <v>58</v>
      </c>
      <c r="C41" t="n" s="8">
        <f>IF(false,"120921743", "120921743")</f>
      </c>
      <c r="D41" t="s" s="8">
        <v>120</v>
      </c>
      <c r="E41" t="n" s="8">
        <v>1.0</v>
      </c>
      <c r="F41" t="n" s="8">
        <v>768.0</v>
      </c>
      <c r="G41" t="s" s="8">
        <v>53</v>
      </c>
      <c r="H41" t="s" s="8">
        <v>54</v>
      </c>
      <c r="I41" t="s" s="8">
        <v>121</v>
      </c>
    </row>
    <row r="42" ht="16.0" customHeight="true">
      <c r="A42" t="n" s="7">
        <v>4.4423209E7</v>
      </c>
      <c r="B42" t="s" s="8">
        <v>105</v>
      </c>
      <c r="C42" t="n" s="8">
        <f>IF(false,"1003311", "1003311")</f>
      </c>
      <c r="D42" t="s" s="8">
        <v>122</v>
      </c>
      <c r="E42" t="n" s="8">
        <v>1.0</v>
      </c>
      <c r="F42" t="n" s="8">
        <v>2565.0</v>
      </c>
      <c r="G42" t="s" s="8">
        <v>53</v>
      </c>
      <c r="H42" t="s" s="8">
        <v>54</v>
      </c>
      <c r="I42" t="s" s="8">
        <v>123</v>
      </c>
    </row>
    <row r="43" ht="16.0" customHeight="true">
      <c r="A43" t="n" s="7">
        <v>4.4175414E7</v>
      </c>
      <c r="B43" t="s" s="8">
        <v>72</v>
      </c>
      <c r="C43" t="n" s="8">
        <f>IF(false,"120922523", "120922523")</f>
      </c>
      <c r="D43" t="s" s="8">
        <v>124</v>
      </c>
      <c r="E43" t="n" s="8">
        <v>1.0</v>
      </c>
      <c r="F43" t="n" s="8">
        <v>399.0</v>
      </c>
      <c r="G43" t="s" s="8">
        <v>53</v>
      </c>
      <c r="H43" t="s" s="8">
        <v>54</v>
      </c>
      <c r="I43" t="s" s="8">
        <v>125</v>
      </c>
    </row>
    <row r="44" ht="16.0" customHeight="true">
      <c r="A44" t="n" s="7">
        <v>4.4695871E7</v>
      </c>
      <c r="B44" t="s" s="8">
        <v>54</v>
      </c>
      <c r="C44" t="n" s="8">
        <f>IF(false,"120921995", "120921995")</f>
      </c>
      <c r="D44" t="s" s="8">
        <v>126</v>
      </c>
      <c r="E44" t="n" s="8">
        <v>1.0</v>
      </c>
      <c r="F44" t="n" s="8">
        <v>778.0</v>
      </c>
      <c r="G44" t="s" s="8">
        <v>53</v>
      </c>
      <c r="H44" t="s" s="8">
        <v>50</v>
      </c>
      <c r="I44" t="s" s="8">
        <v>127</v>
      </c>
    </row>
    <row r="45" ht="16.0" customHeight="true">
      <c r="A45" t="n" s="7">
        <v>4.460449E7</v>
      </c>
      <c r="B45" t="s" s="8">
        <v>61</v>
      </c>
      <c r="C45" t="n" s="8">
        <f>IF(false,"005-1110", "005-1110")</f>
      </c>
      <c r="D45" t="s" s="8">
        <v>128</v>
      </c>
      <c r="E45" t="n" s="8">
        <v>1.0</v>
      </c>
      <c r="F45" t="n" s="8">
        <v>676.0</v>
      </c>
      <c r="G45" t="s" s="8">
        <v>53</v>
      </c>
      <c r="H45" t="s" s="8">
        <v>50</v>
      </c>
      <c r="I45" t="s" s="8">
        <v>129</v>
      </c>
    </row>
    <row r="46" ht="16.0" customHeight="true">
      <c r="A46" t="n" s="7">
        <v>4.4643936E7</v>
      </c>
      <c r="B46" t="s" s="8">
        <v>61</v>
      </c>
      <c r="C46" t="n" s="8">
        <f>IF(false,"005-1514", "005-1514")</f>
      </c>
      <c r="D46" t="s" s="8">
        <v>130</v>
      </c>
      <c r="E46" t="n" s="8">
        <v>1.0</v>
      </c>
      <c r="F46" t="n" s="8">
        <v>85.0</v>
      </c>
      <c r="G46" t="s" s="8">
        <v>53</v>
      </c>
      <c r="H46" t="s" s="8">
        <v>50</v>
      </c>
      <c r="I46" t="s" s="8">
        <v>131</v>
      </c>
    </row>
    <row r="47" ht="16.0" customHeight="true">
      <c r="A47" t="n" s="7">
        <v>4.4587393E7</v>
      </c>
      <c r="B47" t="s" s="8">
        <v>61</v>
      </c>
      <c r="C47" t="n" s="8">
        <f>IF(false,"120922351", "120922351")</f>
      </c>
      <c r="D47" t="s" s="8">
        <v>73</v>
      </c>
      <c r="E47" t="n" s="8">
        <v>1.0</v>
      </c>
      <c r="F47" t="n" s="8">
        <v>692.0</v>
      </c>
      <c r="G47" t="s" s="8">
        <v>53</v>
      </c>
      <c r="H47" t="s" s="8">
        <v>50</v>
      </c>
      <c r="I47" t="s" s="8">
        <v>132</v>
      </c>
    </row>
    <row r="48" ht="16.0" customHeight="true">
      <c r="A48" t="n" s="7">
        <v>4.4702773E7</v>
      </c>
      <c r="B48" t="s" s="8">
        <v>54</v>
      </c>
      <c r="C48" t="n" s="8">
        <f>IF(false,"120921995", "120921995")</f>
      </c>
      <c r="D48" t="s" s="8">
        <v>126</v>
      </c>
      <c r="E48" t="n" s="8">
        <v>1.0</v>
      </c>
      <c r="F48" t="n" s="8">
        <v>989.0</v>
      </c>
      <c r="G48" t="s" s="8">
        <v>53</v>
      </c>
      <c r="H48" t="s" s="8">
        <v>50</v>
      </c>
      <c r="I48" t="s" s="8">
        <v>133</v>
      </c>
    </row>
    <row r="49" ht="16.0" customHeight="true">
      <c r="A49" t="n" s="7">
        <v>4.4684107E7</v>
      </c>
      <c r="B49" t="s" s="8">
        <v>61</v>
      </c>
      <c r="C49" t="n" s="8">
        <f>IF(false,"120906023", "120906023")</f>
      </c>
      <c r="D49" t="s" s="8">
        <v>115</v>
      </c>
      <c r="E49" t="n" s="8">
        <v>1.0</v>
      </c>
      <c r="F49" t="n" s="8">
        <v>989.0</v>
      </c>
      <c r="G49" t="s" s="8">
        <v>53</v>
      </c>
      <c r="H49" t="s" s="8">
        <v>50</v>
      </c>
      <c r="I49" t="s" s="8">
        <v>134</v>
      </c>
    </row>
    <row r="50" ht="16.0" customHeight="true">
      <c r="A50" t="n" s="7">
        <v>4.4711067E7</v>
      </c>
      <c r="B50" t="s" s="8">
        <v>54</v>
      </c>
      <c r="C50" t="n" s="8">
        <f>IF(false,"005-1515", "005-1515")</f>
      </c>
      <c r="D50" t="s" s="8">
        <v>118</v>
      </c>
      <c r="E50" t="n" s="8">
        <v>1.0</v>
      </c>
      <c r="F50" t="n" s="8">
        <v>577.0</v>
      </c>
      <c r="G50" t="s" s="8">
        <v>53</v>
      </c>
      <c r="H50" t="s" s="8">
        <v>50</v>
      </c>
      <c r="I50" t="s" s="8">
        <v>135</v>
      </c>
    </row>
    <row r="51" ht="16.0" customHeight="true">
      <c r="A51" t="n" s="7">
        <v>4.4596546E7</v>
      </c>
      <c r="B51" t="s" s="8">
        <v>61</v>
      </c>
      <c r="C51" t="n" s="8">
        <f>IF(false,"003-318", "003-318")</f>
      </c>
      <c r="D51" t="s" s="8">
        <v>136</v>
      </c>
      <c r="E51" t="n" s="8">
        <v>1.0</v>
      </c>
      <c r="F51" t="n" s="8">
        <v>1489.0</v>
      </c>
      <c r="G51" t="s" s="8">
        <v>53</v>
      </c>
      <c r="H51" t="s" s="8">
        <v>50</v>
      </c>
      <c r="I51" t="s" s="8">
        <v>137</v>
      </c>
    </row>
    <row r="52" ht="16.0" customHeight="true">
      <c r="A52" t="n" s="7">
        <v>4.4695916E7</v>
      </c>
      <c r="B52" t="s" s="8">
        <v>54</v>
      </c>
      <c r="C52" t="n" s="8">
        <f>IF(false,"120922798", "120922798")</f>
      </c>
      <c r="D52" t="s" s="8">
        <v>138</v>
      </c>
      <c r="E52" t="n" s="8">
        <v>1.0</v>
      </c>
      <c r="F52" t="n" s="8">
        <v>1785.0</v>
      </c>
      <c r="G52" t="s" s="8">
        <v>53</v>
      </c>
      <c r="H52" t="s" s="8">
        <v>50</v>
      </c>
      <c r="I52" t="s" s="8">
        <v>139</v>
      </c>
    </row>
    <row r="53" ht="16.0" customHeight="true">
      <c r="A53" t="n" s="7">
        <v>4.466826E7</v>
      </c>
      <c r="B53" t="s" s="8">
        <v>61</v>
      </c>
      <c r="C53" t="n" s="8">
        <f>IF(false,"005-1518", "005-1518")</f>
      </c>
      <c r="D53" t="s" s="8">
        <v>56</v>
      </c>
      <c r="E53" t="n" s="8">
        <v>1.0</v>
      </c>
      <c r="F53" t="n" s="8">
        <v>1237.0</v>
      </c>
      <c r="G53" t="s" s="8">
        <v>53</v>
      </c>
      <c r="H53" t="s" s="8">
        <v>50</v>
      </c>
      <c r="I53" t="s" s="8">
        <v>140</v>
      </c>
    </row>
    <row r="54" ht="16.0" customHeight="true">
      <c r="A54" t="n" s="7">
        <v>4.4664671E7</v>
      </c>
      <c r="B54" t="s" s="8">
        <v>61</v>
      </c>
      <c r="C54" t="n" s="8">
        <f>IF(false,"120921807", "120921807")</f>
      </c>
      <c r="D54" t="s" s="8">
        <v>141</v>
      </c>
      <c r="E54" t="n" s="8">
        <v>1.0</v>
      </c>
      <c r="F54" t="n" s="8">
        <v>1389.0</v>
      </c>
      <c r="G54" t="s" s="8">
        <v>53</v>
      </c>
      <c r="H54" t="s" s="8">
        <v>50</v>
      </c>
      <c r="I54" t="s" s="8">
        <v>142</v>
      </c>
    </row>
    <row r="55" ht="16.0" customHeight="true">
      <c r="A55" t="n" s="7">
        <v>4.4764467E7</v>
      </c>
      <c r="B55" t="s" s="8">
        <v>54</v>
      </c>
      <c r="C55" t="n" s="8">
        <f>IF(false,"003-319", "003-319")</f>
      </c>
      <c r="D55" t="s" s="8">
        <v>143</v>
      </c>
      <c r="E55" t="n" s="8">
        <v>1.0</v>
      </c>
      <c r="F55" t="n" s="8">
        <v>1299.0</v>
      </c>
      <c r="G55" t="s" s="8">
        <v>53</v>
      </c>
      <c r="H55" t="s" s="8">
        <v>50</v>
      </c>
      <c r="I55" t="s" s="8">
        <v>144</v>
      </c>
    </row>
    <row r="56" ht="16.0" customHeight="true">
      <c r="A56" t="n" s="7">
        <v>4.4685452E7</v>
      </c>
      <c r="B56" t="s" s="8">
        <v>61</v>
      </c>
      <c r="C56" t="n" s="8">
        <f>IF(false,"120922354", "120922354")</f>
      </c>
      <c r="D56" t="s" s="8">
        <v>145</v>
      </c>
      <c r="E56" t="n" s="8">
        <v>1.0</v>
      </c>
      <c r="F56" t="n" s="8">
        <v>591.0</v>
      </c>
      <c r="G56" t="s" s="8">
        <v>53</v>
      </c>
      <c r="H56" t="s" s="8">
        <v>50</v>
      </c>
      <c r="I56" t="s" s="8">
        <v>146</v>
      </c>
    </row>
    <row r="57" ht="16.0" customHeight="true">
      <c r="A57" t="n" s="7">
        <v>4.4703652E7</v>
      </c>
      <c r="B57" t="s" s="8">
        <v>54</v>
      </c>
      <c r="C57" t="n" s="8">
        <f>IF(false,"120906022", "120906022")</f>
      </c>
      <c r="D57" t="s" s="8">
        <v>147</v>
      </c>
      <c r="E57" t="n" s="8">
        <v>2.0</v>
      </c>
      <c r="F57" t="n" s="8">
        <v>1686.0</v>
      </c>
      <c r="G57" t="s" s="8">
        <v>53</v>
      </c>
      <c r="H57" t="s" s="8">
        <v>50</v>
      </c>
      <c r="I57" t="s" s="8">
        <v>148</v>
      </c>
    </row>
    <row r="58" ht="16.0" customHeight="true">
      <c r="A58" t="n" s="7">
        <v>4.4724396E7</v>
      </c>
      <c r="B58" t="s" s="8">
        <v>54</v>
      </c>
      <c r="C58" t="n" s="8">
        <f>IF(false,"120921471", "120921471")</f>
      </c>
      <c r="D58" t="s" s="8">
        <v>149</v>
      </c>
      <c r="E58" t="n" s="8">
        <v>1.0</v>
      </c>
      <c r="F58" t="n" s="8">
        <v>793.0</v>
      </c>
      <c r="G58" t="s" s="8">
        <v>53</v>
      </c>
      <c r="H58" t="s" s="8">
        <v>50</v>
      </c>
      <c r="I58" t="s" s="8">
        <v>150</v>
      </c>
    </row>
    <row r="59" ht="16.0" customHeight="true">
      <c r="A59" t="n" s="7">
        <v>4.4673674E7</v>
      </c>
      <c r="B59" t="s" s="8">
        <v>61</v>
      </c>
      <c r="C59" t="n" s="8">
        <f>IF(false,"120922164", "120922164")</f>
      </c>
      <c r="D59" t="s" s="8">
        <v>151</v>
      </c>
      <c r="E59" t="n" s="8">
        <v>1.0</v>
      </c>
      <c r="F59" t="n" s="8">
        <v>795.0</v>
      </c>
      <c r="G59" t="s" s="8">
        <v>53</v>
      </c>
      <c r="H59" t="s" s="8">
        <v>50</v>
      </c>
      <c r="I59" t="s" s="8">
        <v>152</v>
      </c>
    </row>
    <row r="60" ht="16.0" customHeight="true">
      <c r="A60" t="n" s="7">
        <v>4.4673674E7</v>
      </c>
      <c r="B60" t="s" s="8">
        <v>61</v>
      </c>
      <c r="C60" t="n" s="8">
        <f>IF(false,"120922163", "120922163")</f>
      </c>
      <c r="D60" t="s" s="8">
        <v>153</v>
      </c>
      <c r="E60" t="n" s="8">
        <v>1.0</v>
      </c>
      <c r="F60" t="n" s="8">
        <v>791.0</v>
      </c>
      <c r="G60" t="s" s="8">
        <v>53</v>
      </c>
      <c r="H60" t="s" s="8">
        <v>50</v>
      </c>
      <c r="I60" t="s" s="8">
        <v>152</v>
      </c>
    </row>
    <row r="61" ht="16.0" customHeight="true">
      <c r="A61" t="n" s="7">
        <v>4.4783908E7</v>
      </c>
      <c r="B61" t="s" s="8">
        <v>54</v>
      </c>
      <c r="C61" t="n" s="8">
        <f>IF(false,"120921995", "120921995")</f>
      </c>
      <c r="D61" t="s" s="8">
        <v>126</v>
      </c>
      <c r="E61" t="n" s="8">
        <v>1.0</v>
      </c>
      <c r="F61" t="n" s="8">
        <v>1238.0</v>
      </c>
      <c r="G61" t="s" s="8">
        <v>53</v>
      </c>
      <c r="H61" t="s" s="8">
        <v>50</v>
      </c>
      <c r="I61" t="s" s="8">
        <v>154</v>
      </c>
    </row>
    <row r="62" ht="16.0" customHeight="true">
      <c r="A62" t="n" s="7">
        <v>4.4666097E7</v>
      </c>
      <c r="B62" t="s" s="8">
        <v>61</v>
      </c>
      <c r="C62" t="n" s="8">
        <f>IF(false,"005-1380", "005-1380")</f>
      </c>
      <c r="D62" t="s" s="8">
        <v>155</v>
      </c>
      <c r="E62" t="n" s="8">
        <v>1.0</v>
      </c>
      <c r="F62" t="n" s="8">
        <v>570.0</v>
      </c>
      <c r="G62" t="s" s="8">
        <v>53</v>
      </c>
      <c r="H62" t="s" s="8">
        <v>50</v>
      </c>
      <c r="I62" t="s" s="8">
        <v>156</v>
      </c>
    </row>
    <row r="63" ht="16.0" customHeight="true">
      <c r="A63" t="n" s="7">
        <v>4.4465269E7</v>
      </c>
      <c r="B63" t="s" s="8">
        <v>105</v>
      </c>
      <c r="C63" t="n" s="8">
        <f>IF(false,"01-004111", "01-004111")</f>
      </c>
      <c r="D63" t="s" s="8">
        <v>157</v>
      </c>
      <c r="E63" t="n" s="8">
        <v>1.0</v>
      </c>
      <c r="F63" t="n" s="8">
        <v>56.0</v>
      </c>
      <c r="G63" t="s" s="8">
        <v>53</v>
      </c>
      <c r="H63" t="s" s="8">
        <v>50</v>
      </c>
      <c r="I63" t="s" s="8">
        <v>158</v>
      </c>
    </row>
    <row r="64" ht="16.0" customHeight="true">
      <c r="A64" t="n" s="7">
        <v>4.4692502E7</v>
      </c>
      <c r="B64" t="s" s="8">
        <v>54</v>
      </c>
      <c r="C64" t="n" s="8">
        <f>IF(false,"120921901", "120921901")</f>
      </c>
      <c r="D64" t="s" s="8">
        <v>159</v>
      </c>
      <c r="E64" t="n" s="8">
        <v>1.0</v>
      </c>
      <c r="F64" t="n" s="8">
        <v>1033.0</v>
      </c>
      <c r="G64" t="s" s="8">
        <v>53</v>
      </c>
      <c r="H64" t="s" s="8">
        <v>50</v>
      </c>
      <c r="I64" t="s" s="8">
        <v>160</v>
      </c>
    </row>
    <row r="65" ht="16.0" customHeight="true">
      <c r="A65" t="n" s="7">
        <v>4.4688542E7</v>
      </c>
      <c r="B65" t="s" s="8">
        <v>61</v>
      </c>
      <c r="C65" t="n" s="8">
        <f>IF(false,"120921545", "120921545")</f>
      </c>
      <c r="D65" t="s" s="8">
        <v>89</v>
      </c>
      <c r="E65" t="n" s="8">
        <v>2.0</v>
      </c>
      <c r="F65" t="n" s="8">
        <v>1758.0</v>
      </c>
      <c r="G65" t="s" s="8">
        <v>53</v>
      </c>
      <c r="H65" t="s" s="8">
        <v>50</v>
      </c>
      <c r="I65" t="s" s="8">
        <v>161</v>
      </c>
    </row>
    <row r="66" ht="16.0" customHeight="true">
      <c r="A66" t="n" s="7">
        <v>4.4672081E7</v>
      </c>
      <c r="B66" t="s" s="8">
        <v>61</v>
      </c>
      <c r="C66" t="n" s="8">
        <f>IF(false,"120922351", "120922351")</f>
      </c>
      <c r="D66" t="s" s="8">
        <v>73</v>
      </c>
      <c r="E66" t="n" s="8">
        <v>3.0</v>
      </c>
      <c r="F66" t="n" s="8">
        <v>1839.0</v>
      </c>
      <c r="G66" t="s" s="8">
        <v>53</v>
      </c>
      <c r="H66" t="s" s="8">
        <v>50</v>
      </c>
      <c r="I66" t="s" s="8">
        <v>162</v>
      </c>
    </row>
    <row r="67" ht="16.0" customHeight="true">
      <c r="A67" t="n" s="7">
        <v>4.4664023E7</v>
      </c>
      <c r="B67" t="s" s="8">
        <v>61</v>
      </c>
      <c r="C67" t="n" s="8">
        <f>IF(false,"120922791", "120922791")</f>
      </c>
      <c r="D67" t="s" s="8">
        <v>163</v>
      </c>
      <c r="E67" t="n" s="8">
        <v>1.0</v>
      </c>
      <c r="F67" t="n" s="8">
        <v>325.0</v>
      </c>
      <c r="G67" t="s" s="8">
        <v>53</v>
      </c>
      <c r="H67" t="s" s="8">
        <v>50</v>
      </c>
      <c r="I67" t="s" s="8">
        <v>164</v>
      </c>
    </row>
    <row r="68" ht="16.0" customHeight="true">
      <c r="A68" t="n" s="7">
        <v>4.4781164E7</v>
      </c>
      <c r="B68" t="s" s="8">
        <v>54</v>
      </c>
      <c r="C68" t="n" s="8">
        <f>IF(false,"120921901", "120921901")</f>
      </c>
      <c r="D68" t="s" s="8">
        <v>159</v>
      </c>
      <c r="E68" t="n" s="8">
        <v>1.0</v>
      </c>
      <c r="F68" t="n" s="8">
        <v>1238.0</v>
      </c>
      <c r="G68" t="s" s="8">
        <v>53</v>
      </c>
      <c r="H68" t="s" s="8">
        <v>50</v>
      </c>
      <c r="I68" t="s" s="8">
        <v>165</v>
      </c>
    </row>
    <row r="69" ht="16.0" customHeight="true">
      <c r="A69" t="n" s="7">
        <v>4.4761662E7</v>
      </c>
      <c r="B69" t="s" s="8">
        <v>54</v>
      </c>
      <c r="C69" t="n" s="8">
        <f>IF(false,"003-321", "003-321")</f>
      </c>
      <c r="D69" t="s" s="8">
        <v>166</v>
      </c>
      <c r="E69" t="n" s="8">
        <v>1.0</v>
      </c>
      <c r="F69" t="n" s="8">
        <v>1579.0</v>
      </c>
      <c r="G69" t="s" s="8">
        <v>53</v>
      </c>
      <c r="H69" t="s" s="8">
        <v>50</v>
      </c>
      <c r="I69" t="s" s="8">
        <v>167</v>
      </c>
    </row>
    <row r="70" ht="16.0" customHeight="true">
      <c r="A70" t="n" s="7">
        <v>4.4709566E7</v>
      </c>
      <c r="B70" t="s" s="8">
        <v>54</v>
      </c>
      <c r="C70" t="n" s="8">
        <f>IF(false,"120906022", "120906022")</f>
      </c>
      <c r="D70" t="s" s="8">
        <v>147</v>
      </c>
      <c r="E70" t="n" s="8">
        <v>1.0</v>
      </c>
      <c r="F70" t="n" s="8">
        <v>820.0</v>
      </c>
      <c r="G70" t="s" s="8">
        <v>53</v>
      </c>
      <c r="H70" t="s" s="8">
        <v>50</v>
      </c>
      <c r="I70" t="s" s="8">
        <v>168</v>
      </c>
    </row>
    <row r="71" ht="16.0" customHeight="true">
      <c r="A71" t="n" s="7">
        <v>4.4658558E7</v>
      </c>
      <c r="B71" t="s" s="8">
        <v>61</v>
      </c>
      <c r="C71" t="n" s="8">
        <f>IF(false,"000-631", "000-631")</f>
      </c>
      <c r="D71" t="s" s="8">
        <v>108</v>
      </c>
      <c r="E71" t="n" s="8">
        <v>6.0</v>
      </c>
      <c r="F71" t="n" s="8">
        <v>2526.0</v>
      </c>
      <c r="G71" t="s" s="8">
        <v>53</v>
      </c>
      <c r="H71" t="s" s="8">
        <v>50</v>
      </c>
      <c r="I71" t="s" s="8">
        <v>169</v>
      </c>
    </row>
    <row r="72" ht="16.0" customHeight="true">
      <c r="A72" t="n" s="7">
        <v>4.473932E7</v>
      </c>
      <c r="B72" t="s" s="8">
        <v>54</v>
      </c>
      <c r="C72" t="n" s="8">
        <f>IF(false,"120922387", "120922387")</f>
      </c>
      <c r="D72" t="s" s="8">
        <v>93</v>
      </c>
      <c r="E72" t="n" s="8">
        <v>1.0</v>
      </c>
      <c r="F72" t="n" s="8">
        <v>1.0</v>
      </c>
      <c r="G72" t="s" s="8">
        <v>53</v>
      </c>
      <c r="H72" t="s" s="8">
        <v>50</v>
      </c>
      <c r="I72" t="s" s="8">
        <v>170</v>
      </c>
    </row>
    <row r="73" ht="16.0" customHeight="true">
      <c r="A73" t="n" s="7">
        <v>4.4700639E7</v>
      </c>
      <c r="B73" t="s" s="8">
        <v>54</v>
      </c>
      <c r="C73" t="n" s="8">
        <f>IF(false,"005-1256", "005-1256")</f>
      </c>
      <c r="D73" t="s" s="8">
        <v>171</v>
      </c>
      <c r="E73" t="n" s="8">
        <v>1.0</v>
      </c>
      <c r="F73" t="n" s="8">
        <v>1.0</v>
      </c>
      <c r="G73" t="s" s="8">
        <v>53</v>
      </c>
      <c r="H73" t="s" s="8">
        <v>50</v>
      </c>
      <c r="I73" t="s" s="8">
        <v>172</v>
      </c>
    </row>
    <row r="74" ht="16.0" customHeight="true">
      <c r="A74" t="n" s="7">
        <v>4.4710869E7</v>
      </c>
      <c r="B74" t="s" s="8">
        <v>54</v>
      </c>
      <c r="C74" t="n" s="8">
        <f>IF(false,"005-1515", "005-1515")</f>
      </c>
      <c r="D74" t="s" s="8">
        <v>118</v>
      </c>
      <c r="E74" t="n" s="8">
        <v>1.0</v>
      </c>
      <c r="F74" t="n" s="8">
        <v>949.0</v>
      </c>
      <c r="G74" t="s" s="8">
        <v>53</v>
      </c>
      <c r="H74" t="s" s="8">
        <v>50</v>
      </c>
      <c r="I74" t="s" s="8">
        <v>173</v>
      </c>
    </row>
    <row r="75" ht="16.0" customHeight="true">
      <c r="A75" t="n" s="7">
        <v>4.4712944E7</v>
      </c>
      <c r="B75" t="s" s="8">
        <v>54</v>
      </c>
      <c r="C75" t="n" s="8">
        <f>IF(false,"000-631", "000-631")</f>
      </c>
      <c r="D75" t="s" s="8">
        <v>108</v>
      </c>
      <c r="E75" t="n" s="8">
        <v>2.0</v>
      </c>
      <c r="F75" t="n" s="8">
        <v>1010.0</v>
      </c>
      <c r="G75" t="s" s="8">
        <v>53</v>
      </c>
      <c r="H75" t="s" s="8">
        <v>50</v>
      </c>
      <c r="I75" t="s" s="8">
        <v>174</v>
      </c>
    </row>
    <row r="76" ht="16.0" customHeight="true">
      <c r="A76" t="n" s="7">
        <v>4.4645758E7</v>
      </c>
      <c r="B76" t="s" s="8">
        <v>61</v>
      </c>
      <c r="C76" t="n" s="8">
        <f>IF(false,"120921942", "120921942")</f>
      </c>
      <c r="D76" t="s" s="8">
        <v>79</v>
      </c>
      <c r="E76" t="n" s="8">
        <v>2.0</v>
      </c>
      <c r="F76" t="n" s="8">
        <v>2872.0</v>
      </c>
      <c r="G76" t="s" s="8">
        <v>53</v>
      </c>
      <c r="H76" t="s" s="8">
        <v>50</v>
      </c>
      <c r="I76" t="s" s="8">
        <v>175</v>
      </c>
    </row>
    <row r="77" ht="16.0" customHeight="true">
      <c r="A77" t="n" s="7">
        <v>4.4752288E7</v>
      </c>
      <c r="B77" t="s" s="8">
        <v>54</v>
      </c>
      <c r="C77" t="n" s="8">
        <f>IF(false,"01-004071", "01-004071")</f>
      </c>
      <c r="D77" t="s" s="8">
        <v>176</v>
      </c>
      <c r="E77" t="n" s="8">
        <v>1.0</v>
      </c>
      <c r="F77" t="n" s="8">
        <v>262.0</v>
      </c>
      <c r="G77" t="s" s="8">
        <v>53</v>
      </c>
      <c r="H77" t="s" s="8">
        <v>50</v>
      </c>
      <c r="I77" t="s" s="8">
        <v>177</v>
      </c>
    </row>
    <row r="78" ht="16.0" customHeight="true">
      <c r="A78" t="n" s="7">
        <v>4.4771632E7</v>
      </c>
      <c r="B78" t="s" s="8">
        <v>54</v>
      </c>
      <c r="C78" t="n" s="8">
        <f>IF(false,"003-319", "003-319")</f>
      </c>
      <c r="D78" t="s" s="8">
        <v>143</v>
      </c>
      <c r="E78" t="n" s="8">
        <v>1.0</v>
      </c>
      <c r="F78" t="n" s="8">
        <v>1299.0</v>
      </c>
      <c r="G78" t="s" s="8">
        <v>53</v>
      </c>
      <c r="H78" t="s" s="8">
        <v>50</v>
      </c>
      <c r="I78" t="s" s="8">
        <v>178</v>
      </c>
    </row>
    <row r="79" ht="16.0" customHeight="true">
      <c r="A79" t="n" s="7">
        <v>4.4669182E7</v>
      </c>
      <c r="B79" t="s" s="8">
        <v>61</v>
      </c>
      <c r="C79" t="n" s="8">
        <f>IF(false,"120921743", "120921743")</f>
      </c>
      <c r="D79" t="s" s="8">
        <v>120</v>
      </c>
      <c r="E79" t="n" s="8">
        <v>2.0</v>
      </c>
      <c r="F79" t="n" s="8">
        <v>1797.0</v>
      </c>
      <c r="G79" t="s" s="8">
        <v>53</v>
      </c>
      <c r="H79" t="s" s="8">
        <v>50</v>
      </c>
      <c r="I79" t="s" s="8">
        <v>179</v>
      </c>
    </row>
    <row r="80" ht="16.0" customHeight="true">
      <c r="A80" t="n" s="7">
        <v>4.4648484E7</v>
      </c>
      <c r="B80" t="s" s="8">
        <v>61</v>
      </c>
      <c r="C80" t="n" s="8">
        <f>IF(false,"005-1515", "005-1515")</f>
      </c>
      <c r="D80" t="s" s="8">
        <v>118</v>
      </c>
      <c r="E80" t="n" s="8">
        <v>2.0</v>
      </c>
      <c r="F80" t="n" s="8">
        <v>1898.0</v>
      </c>
      <c r="G80" t="s" s="8">
        <v>53</v>
      </c>
      <c r="H80" t="s" s="8">
        <v>50</v>
      </c>
      <c r="I80" t="s" s="8">
        <v>180</v>
      </c>
    </row>
    <row r="81" ht="16.0" customHeight="true">
      <c r="A81" t="n" s="7">
        <v>4.4605686E7</v>
      </c>
      <c r="B81" t="s" s="8">
        <v>61</v>
      </c>
      <c r="C81" t="n" s="8">
        <f>IF(false,"01-003884", "01-003884")</f>
      </c>
      <c r="D81" t="s" s="8">
        <v>70</v>
      </c>
      <c r="E81" t="n" s="8">
        <v>2.0</v>
      </c>
      <c r="F81" t="n" s="8">
        <v>1562.0</v>
      </c>
      <c r="G81" t="s" s="8">
        <v>53</v>
      </c>
      <c r="H81" t="s" s="8">
        <v>50</v>
      </c>
      <c r="I81" t="s" s="8">
        <v>181</v>
      </c>
    </row>
    <row r="82" ht="16.0" customHeight="true">
      <c r="A82" t="n" s="7">
        <v>4.4603778E7</v>
      </c>
      <c r="B82" t="s" s="8">
        <v>61</v>
      </c>
      <c r="C82" t="n" s="8">
        <f>IF(false,"005-1515", "005-1515")</f>
      </c>
      <c r="D82" t="s" s="8">
        <v>118</v>
      </c>
      <c r="E82" t="n" s="8">
        <v>1.0</v>
      </c>
      <c r="F82" t="n" s="8">
        <v>949.0</v>
      </c>
      <c r="G82" t="s" s="8">
        <v>53</v>
      </c>
      <c r="H82" t="s" s="8">
        <v>50</v>
      </c>
      <c r="I82" t="s" s="8">
        <v>182</v>
      </c>
    </row>
    <row r="83" ht="16.0" customHeight="true">
      <c r="A83" t="n" s="7">
        <v>4.4613346E7</v>
      </c>
      <c r="B83" t="s" s="8">
        <v>61</v>
      </c>
      <c r="C83" t="n" s="8">
        <f>IF(false,"120922387", "120922387")</f>
      </c>
      <c r="D83" t="s" s="8">
        <v>93</v>
      </c>
      <c r="E83" t="n" s="8">
        <v>1.0</v>
      </c>
      <c r="F83" t="n" s="8">
        <v>1.0</v>
      </c>
      <c r="G83" t="s" s="8">
        <v>53</v>
      </c>
      <c r="H83" t="s" s="8">
        <v>50</v>
      </c>
      <c r="I83" t="s" s="8">
        <v>183</v>
      </c>
    </row>
    <row r="84" ht="16.0" customHeight="true">
      <c r="A84" t="n" s="7">
        <v>4.4690083E7</v>
      </c>
      <c r="B84" t="s" s="8">
        <v>61</v>
      </c>
      <c r="C84" t="n" s="8">
        <f>IF(false,"120922387", "120922387")</f>
      </c>
      <c r="D84" t="s" s="8">
        <v>93</v>
      </c>
      <c r="E84" t="n" s="8">
        <v>1.0</v>
      </c>
      <c r="F84" t="n" s="8">
        <v>300.0</v>
      </c>
      <c r="G84" t="s" s="8">
        <v>53</v>
      </c>
      <c r="H84" t="s" s="8">
        <v>50</v>
      </c>
      <c r="I84" t="s" s="8">
        <v>184</v>
      </c>
    </row>
    <row r="85" ht="16.0" customHeight="true">
      <c r="A85" t="n" s="7">
        <v>4.459343E7</v>
      </c>
      <c r="B85" t="s" s="8">
        <v>61</v>
      </c>
      <c r="C85" t="n" s="8">
        <f>IF(false,"005-1514", "005-1514")</f>
      </c>
      <c r="D85" t="s" s="8">
        <v>130</v>
      </c>
      <c r="E85" t="n" s="8">
        <v>1.0</v>
      </c>
      <c r="F85" t="n" s="8">
        <v>740.0</v>
      </c>
      <c r="G85" t="s" s="8">
        <v>53</v>
      </c>
      <c r="H85" t="s" s="8">
        <v>50</v>
      </c>
      <c r="I85" t="s" s="8">
        <v>185</v>
      </c>
    </row>
    <row r="86" ht="16.0" customHeight="true">
      <c r="A86" t="n" s="7">
        <v>4.4589068E7</v>
      </c>
      <c r="B86" t="s" s="8">
        <v>61</v>
      </c>
      <c r="C86" t="n" s="8">
        <f>IF(false,"120921942", "120921942")</f>
      </c>
      <c r="D86" t="s" s="8">
        <v>79</v>
      </c>
      <c r="E86" t="n" s="8">
        <v>1.0</v>
      </c>
      <c r="F86" t="n" s="8">
        <v>1.0</v>
      </c>
      <c r="G86" t="s" s="8">
        <v>53</v>
      </c>
      <c r="H86" t="s" s="8">
        <v>50</v>
      </c>
      <c r="I86" t="s" s="8">
        <v>186</v>
      </c>
    </row>
    <row r="87" ht="16.0" customHeight="true">
      <c r="A87" t="n" s="7">
        <v>4.4577065E7</v>
      </c>
      <c r="B87" t="s" s="8">
        <v>61</v>
      </c>
      <c r="C87" t="n" s="8">
        <f>IF(false,"005-1111", "005-1111")</f>
      </c>
      <c r="D87" t="s" s="8">
        <v>187</v>
      </c>
      <c r="E87" t="n" s="8">
        <v>1.0</v>
      </c>
      <c r="F87" t="n" s="8">
        <v>1579.0</v>
      </c>
      <c r="G87" t="s" s="8">
        <v>53</v>
      </c>
      <c r="H87" t="s" s="8">
        <v>50</v>
      </c>
      <c r="I87" t="s" s="8">
        <v>188</v>
      </c>
    </row>
    <row r="88" ht="16.0" customHeight="true">
      <c r="A88" t="n" s="7">
        <v>4.4712893E7</v>
      </c>
      <c r="B88" t="s" s="8">
        <v>54</v>
      </c>
      <c r="C88" t="n" s="8">
        <f>IF(false,"005-1516", "005-1516")</f>
      </c>
      <c r="D88" t="s" s="8">
        <v>189</v>
      </c>
      <c r="E88" t="n" s="8">
        <v>1.0</v>
      </c>
      <c r="F88" t="n" s="8">
        <v>384.0</v>
      </c>
      <c r="G88" t="s" s="8">
        <v>53</v>
      </c>
      <c r="H88" t="s" s="8">
        <v>50</v>
      </c>
      <c r="I88" t="s" s="8">
        <v>190</v>
      </c>
    </row>
    <row r="89" ht="16.0" customHeight="true">
      <c r="A89" t="n" s="7">
        <v>4.4636291E7</v>
      </c>
      <c r="B89" t="s" s="8">
        <v>61</v>
      </c>
      <c r="C89" t="n" s="8">
        <f>IF(false,"005-1515", "005-1515")</f>
      </c>
      <c r="D89" t="s" s="8">
        <v>118</v>
      </c>
      <c r="E89" t="n" s="8">
        <v>2.0</v>
      </c>
      <c r="F89" t="n" s="8">
        <v>1533.0</v>
      </c>
      <c r="G89" t="s" s="8">
        <v>53</v>
      </c>
      <c r="H89" t="s" s="8">
        <v>50</v>
      </c>
      <c r="I89" t="s" s="8">
        <v>191</v>
      </c>
    </row>
    <row r="90" ht="16.0" customHeight="true">
      <c r="A90" t="n" s="7">
        <v>4.4499981E7</v>
      </c>
      <c r="B90" t="s" s="8">
        <v>58</v>
      </c>
      <c r="C90" t="n" s="8">
        <f>IF(false,"120921853", "120921853")</f>
      </c>
      <c r="D90" t="s" s="8">
        <v>95</v>
      </c>
      <c r="E90" t="n" s="8">
        <v>1.0</v>
      </c>
      <c r="F90" t="n" s="8">
        <v>949.0</v>
      </c>
      <c r="G90" t="s" s="8">
        <v>53</v>
      </c>
      <c r="H90" t="s" s="8">
        <v>50</v>
      </c>
      <c r="I90" t="s" s="8">
        <v>192</v>
      </c>
    </row>
    <row r="91" ht="16.0" customHeight="true">
      <c r="A91" t="n" s="7">
        <v>4.4631143E7</v>
      </c>
      <c r="B91" t="s" s="8">
        <v>61</v>
      </c>
      <c r="C91" t="n" s="8">
        <f>IF(false,"120922884", "120922884")</f>
      </c>
      <c r="D91" t="s" s="8">
        <v>193</v>
      </c>
      <c r="E91" t="n" s="8">
        <v>2.0</v>
      </c>
      <c r="F91" t="n" s="8">
        <v>1340.0</v>
      </c>
      <c r="G91" t="s" s="8">
        <v>53</v>
      </c>
      <c r="H91" t="s" s="8">
        <v>50</v>
      </c>
      <c r="I91" t="s" s="8">
        <v>194</v>
      </c>
    </row>
    <row r="92" ht="16.0" customHeight="true">
      <c r="A92" t="n" s="7">
        <v>4.3071199E7</v>
      </c>
      <c r="B92" t="s" s="8">
        <v>195</v>
      </c>
      <c r="C92" t="n" s="8">
        <f>IF(false,"120922003", "120922003")</f>
      </c>
      <c r="D92" t="s" s="8">
        <v>196</v>
      </c>
      <c r="E92" t="n" s="8">
        <v>1.0</v>
      </c>
      <c r="F92" t="n" s="8">
        <v>386.0</v>
      </c>
      <c r="G92" t="s" s="8">
        <v>53</v>
      </c>
      <c r="H92" t="s" s="8">
        <v>50</v>
      </c>
      <c r="I92" t="s" s="8">
        <v>197</v>
      </c>
    </row>
    <row r="93" ht="16.0" customHeight="true">
      <c r="A93" t="n" s="7">
        <v>4.4485465E7</v>
      </c>
      <c r="B93" t="s" s="8">
        <v>58</v>
      </c>
      <c r="C93" t="n" s="8">
        <f>IF(false,"005-1516", "005-1516")</f>
      </c>
      <c r="D93" t="s" s="8">
        <v>189</v>
      </c>
      <c r="E93" t="n" s="8">
        <v>1.0</v>
      </c>
      <c r="F93" t="n" s="8">
        <v>949.0</v>
      </c>
      <c r="G93" t="s" s="8">
        <v>53</v>
      </c>
      <c r="H93" t="s" s="8">
        <v>50</v>
      </c>
      <c r="I93" t="s" s="8">
        <v>198</v>
      </c>
    </row>
    <row r="94" ht="16.0" customHeight="true">
      <c r="A94" t="n" s="7">
        <v>4.4711823E7</v>
      </c>
      <c r="B94" t="s" s="8">
        <v>54</v>
      </c>
      <c r="C94" t="n" s="8">
        <f>IF(false,"120922390", "120922390")</f>
      </c>
      <c r="D94" t="s" s="8">
        <v>59</v>
      </c>
      <c r="E94" t="n" s="8">
        <v>1.0</v>
      </c>
      <c r="F94" t="n" s="8">
        <v>352.0</v>
      </c>
      <c r="G94" t="s" s="8">
        <v>53</v>
      </c>
      <c r="H94" t="s" s="8">
        <v>50</v>
      </c>
      <c r="I94" t="s" s="8">
        <v>199</v>
      </c>
    </row>
    <row r="95" ht="16.0" customHeight="true">
      <c r="A95" t="n" s="7">
        <v>4.4689599E7</v>
      </c>
      <c r="B95" t="s" s="8">
        <v>61</v>
      </c>
      <c r="C95" t="n" s="8">
        <f>IF(false,"120922791", "120922791")</f>
      </c>
      <c r="D95" t="s" s="8">
        <v>163</v>
      </c>
      <c r="E95" t="n" s="8">
        <v>1.0</v>
      </c>
      <c r="F95" t="n" s="8">
        <v>263.0</v>
      </c>
      <c r="G95" t="s" s="8">
        <v>53</v>
      </c>
      <c r="H95" t="s" s="8">
        <v>50</v>
      </c>
      <c r="I95" t="s" s="8">
        <v>200</v>
      </c>
    </row>
    <row r="96" ht="16.0" customHeight="true">
      <c r="A96" t="n" s="7">
        <v>4.4662985E7</v>
      </c>
      <c r="B96" t="s" s="8">
        <v>61</v>
      </c>
      <c r="C96" t="n" s="8">
        <f>IF(false,"005-1516", "005-1516")</f>
      </c>
      <c r="D96" t="s" s="8">
        <v>189</v>
      </c>
      <c r="E96" t="n" s="8">
        <v>3.0</v>
      </c>
      <c r="F96" t="n" s="8">
        <v>2847.0</v>
      </c>
      <c r="G96" t="s" s="8">
        <v>53</v>
      </c>
      <c r="H96" t="s" s="8">
        <v>50</v>
      </c>
      <c r="I96" t="s" s="8">
        <v>201</v>
      </c>
    </row>
    <row r="97" ht="16.0" customHeight="true">
      <c r="A97" t="n" s="7">
        <v>4.470508E7</v>
      </c>
      <c r="B97" t="s" s="8">
        <v>54</v>
      </c>
      <c r="C97" t="n" s="8">
        <f>IF(false,"120906022", "120906022")</f>
      </c>
      <c r="D97" t="s" s="8">
        <v>147</v>
      </c>
      <c r="E97" t="n" s="8">
        <v>1.0</v>
      </c>
      <c r="F97" t="n" s="8">
        <v>989.0</v>
      </c>
      <c r="G97" t="s" s="8">
        <v>53</v>
      </c>
      <c r="H97" t="s" s="8">
        <v>50</v>
      </c>
      <c r="I97" t="s" s="8">
        <v>202</v>
      </c>
    </row>
    <row r="98" ht="16.0" customHeight="true">
      <c r="A98" t="n" s="7">
        <v>4.4696554E7</v>
      </c>
      <c r="B98" t="s" s="8">
        <v>54</v>
      </c>
      <c r="C98" t="n" s="8">
        <f>IF(false,"120921370", "120921370")</f>
      </c>
      <c r="D98" t="s" s="8">
        <v>203</v>
      </c>
      <c r="E98" t="n" s="8">
        <v>1.0</v>
      </c>
      <c r="F98" t="n" s="8">
        <v>1799.0</v>
      </c>
      <c r="G98" t="s" s="8">
        <v>53</v>
      </c>
      <c r="H98" t="s" s="8">
        <v>50</v>
      </c>
      <c r="I98" t="s" s="8">
        <v>204</v>
      </c>
    </row>
    <row r="99" ht="16.0" customHeight="true">
      <c r="A99" t="n" s="7">
        <v>4.4686001E7</v>
      </c>
      <c r="B99" t="s" s="8">
        <v>61</v>
      </c>
      <c r="C99" t="n" s="8">
        <f>IF(false,"003-318", "003-318")</f>
      </c>
      <c r="D99" t="s" s="8">
        <v>136</v>
      </c>
      <c r="E99" t="n" s="8">
        <v>1.0</v>
      </c>
      <c r="F99" t="n" s="8">
        <v>1489.0</v>
      </c>
      <c r="G99" t="s" s="8">
        <v>53</v>
      </c>
      <c r="H99" t="s" s="8">
        <v>50</v>
      </c>
      <c r="I99" t="s" s="8">
        <v>205</v>
      </c>
    </row>
    <row r="100" ht="16.0" customHeight="true">
      <c r="A100" t="n" s="7">
        <v>4.4671272E7</v>
      </c>
      <c r="B100" t="s" s="8">
        <v>61</v>
      </c>
      <c r="C100" t="n" s="8">
        <f>IF(false,"120922818", "120922818")</f>
      </c>
      <c r="D100" t="s" s="8">
        <v>206</v>
      </c>
      <c r="E100" t="n" s="8">
        <v>1.0</v>
      </c>
      <c r="F100" t="n" s="8">
        <v>864.0</v>
      </c>
      <c r="G100" t="s" s="8">
        <v>53</v>
      </c>
      <c r="H100" t="s" s="8">
        <v>50</v>
      </c>
      <c r="I100" t="s" s="8">
        <v>207</v>
      </c>
    </row>
    <row r="101" ht="16.0" customHeight="true">
      <c r="A101" t="n" s="7">
        <v>4.4649791E7</v>
      </c>
      <c r="B101" t="s" s="8">
        <v>61</v>
      </c>
      <c r="C101" t="n" s="8">
        <f>IF(false,"005-1516", "005-1516")</f>
      </c>
      <c r="D101" t="s" s="8">
        <v>189</v>
      </c>
      <c r="E101" t="n" s="8">
        <v>1.0</v>
      </c>
      <c r="F101" t="n" s="8">
        <v>481.0</v>
      </c>
      <c r="G101" t="s" s="8">
        <v>53</v>
      </c>
      <c r="H101" t="s" s="8">
        <v>50</v>
      </c>
      <c r="I101" t="s" s="8">
        <v>208</v>
      </c>
    </row>
    <row r="102" ht="16.0" customHeight="true">
      <c r="A102" t="n" s="7">
        <v>4.4654945E7</v>
      </c>
      <c r="B102" t="s" s="8">
        <v>61</v>
      </c>
      <c r="C102" t="n" s="8">
        <f>IF(false,"120921791", "120921791")</f>
      </c>
      <c r="D102" t="s" s="8">
        <v>52</v>
      </c>
      <c r="E102" t="n" s="8">
        <v>2.0</v>
      </c>
      <c r="F102" t="n" s="8">
        <v>2898.0</v>
      </c>
      <c r="G102" t="s" s="8">
        <v>53</v>
      </c>
      <c r="H102" t="s" s="8">
        <v>50</v>
      </c>
      <c r="I102" t="s" s="8">
        <v>209</v>
      </c>
    </row>
    <row r="103" ht="16.0" customHeight="true">
      <c r="A103" t="n" s="7">
        <v>4.458603E7</v>
      </c>
      <c r="B103" t="s" s="8">
        <v>61</v>
      </c>
      <c r="C103" t="n" s="8">
        <f>IF(false,"120921545", "120921545")</f>
      </c>
      <c r="D103" t="s" s="8">
        <v>89</v>
      </c>
      <c r="E103" t="n" s="8">
        <v>2.0</v>
      </c>
      <c r="F103" t="n" s="8">
        <v>1474.0</v>
      </c>
      <c r="G103" t="s" s="8">
        <v>53</v>
      </c>
      <c r="H103" t="s" s="8">
        <v>50</v>
      </c>
      <c r="I103" t="s" s="8">
        <v>210</v>
      </c>
    </row>
    <row r="104" ht="16.0" customHeight="true">
      <c r="A104" t="n" s="7">
        <v>4.4688424E7</v>
      </c>
      <c r="B104" t="s" s="8">
        <v>61</v>
      </c>
      <c r="C104" t="n" s="8">
        <f>IF(false,"01-003884", "01-003884")</f>
      </c>
      <c r="D104" t="s" s="8">
        <v>70</v>
      </c>
      <c r="E104" t="n" s="8">
        <v>1.0</v>
      </c>
      <c r="F104" t="n" s="8">
        <v>935.0</v>
      </c>
      <c r="G104" t="s" s="8">
        <v>53</v>
      </c>
      <c r="H104" t="s" s="8">
        <v>50</v>
      </c>
      <c r="I104" t="s" s="8">
        <v>211</v>
      </c>
    </row>
    <row r="105" ht="16.0" customHeight="true">
      <c r="A105" t="n" s="7">
        <v>4.4507644E7</v>
      </c>
      <c r="B105" t="s" s="8">
        <v>58</v>
      </c>
      <c r="C105" t="n" s="8">
        <f>IF(false,"01-003884", "01-003884")</f>
      </c>
      <c r="D105" t="s" s="8">
        <v>70</v>
      </c>
      <c r="E105" t="n" s="8">
        <v>2.0</v>
      </c>
      <c r="F105" t="n" s="8">
        <v>1614.0</v>
      </c>
      <c r="G105" t="s" s="8">
        <v>53</v>
      </c>
      <c r="H105" t="s" s="8">
        <v>50</v>
      </c>
      <c r="I105" t="s" s="8">
        <v>212</v>
      </c>
    </row>
    <row r="106" ht="16.0" customHeight="true">
      <c r="A106" t="n" s="7">
        <v>4.4490983E7</v>
      </c>
      <c r="B106" t="s" s="8">
        <v>58</v>
      </c>
      <c r="C106" t="n" s="8">
        <f>IF(false,"01-003884", "01-003884")</f>
      </c>
      <c r="D106" t="s" s="8">
        <v>70</v>
      </c>
      <c r="E106" t="n" s="8">
        <v>1.0</v>
      </c>
      <c r="F106" t="n" s="8">
        <v>100.0</v>
      </c>
      <c r="G106" t="s" s="8">
        <v>53</v>
      </c>
      <c r="H106" t="s" s="8">
        <v>50</v>
      </c>
      <c r="I106" t="s" s="8">
        <v>213</v>
      </c>
    </row>
    <row r="107" ht="16.0" customHeight="true">
      <c r="A107" t="n" s="7">
        <v>4.4479428E7</v>
      </c>
      <c r="B107" t="s" s="8">
        <v>58</v>
      </c>
      <c r="C107" t="n" s="8">
        <f>IF(false,"120921942", "120921942")</f>
      </c>
      <c r="D107" t="s" s="8">
        <v>79</v>
      </c>
      <c r="E107" t="n" s="8">
        <v>1.0</v>
      </c>
      <c r="F107" t="n" s="8">
        <v>1686.0</v>
      </c>
      <c r="G107" t="s" s="8">
        <v>53</v>
      </c>
      <c r="H107" t="s" s="8">
        <v>50</v>
      </c>
      <c r="I107" t="s" s="8">
        <v>214</v>
      </c>
    </row>
    <row r="108" ht="16.0" customHeight="true">
      <c r="A108" t="n" s="7">
        <v>4.4690471E7</v>
      </c>
      <c r="B108" t="s" s="8">
        <v>61</v>
      </c>
      <c r="C108" t="n" s="8">
        <f>IF(false,"120921791", "120921791")</f>
      </c>
      <c r="D108" t="s" s="8">
        <v>52</v>
      </c>
      <c r="E108" t="n" s="8">
        <v>1.0</v>
      </c>
      <c r="F108" t="n" s="8">
        <v>1699.0</v>
      </c>
      <c r="G108" t="s" s="8">
        <v>53</v>
      </c>
      <c r="H108" t="s" s="8">
        <v>50</v>
      </c>
      <c r="I108" t="s" s="8">
        <v>215</v>
      </c>
    </row>
    <row r="109" ht="16.0" customHeight="true">
      <c r="A109" t="n" s="7">
        <v>4.4794456E7</v>
      </c>
      <c r="B109" t="s" s="8">
        <v>54</v>
      </c>
      <c r="C109" t="n" s="8">
        <f>IF(false,"120922387", "120922387")</f>
      </c>
      <c r="D109" t="s" s="8">
        <v>93</v>
      </c>
      <c r="E109" t="n" s="8">
        <v>1.0</v>
      </c>
      <c r="F109" t="n" s="8">
        <v>327.0</v>
      </c>
      <c r="G109" t="s" s="8">
        <v>53</v>
      </c>
      <c r="H109" t="s" s="8">
        <v>50</v>
      </c>
      <c r="I109" t="s" s="8">
        <v>216</v>
      </c>
    </row>
    <row r="110" ht="16.0" customHeight="true">
      <c r="A110" t="n" s="7">
        <v>4.462834E7</v>
      </c>
      <c r="B110" t="s" s="8">
        <v>61</v>
      </c>
      <c r="C110" t="n" s="8">
        <f>IF(false,"005-1515", "005-1515")</f>
      </c>
      <c r="D110" t="s" s="8">
        <v>118</v>
      </c>
      <c r="E110" t="n" s="8">
        <v>1.0</v>
      </c>
      <c r="F110" t="n" s="8">
        <v>786.0</v>
      </c>
      <c r="G110" t="s" s="8">
        <v>53</v>
      </c>
      <c r="H110" t="s" s="8">
        <v>50</v>
      </c>
      <c r="I110" t="s" s="8">
        <v>217</v>
      </c>
    </row>
    <row r="111" ht="16.0" customHeight="true">
      <c r="A111" t="n" s="7">
        <v>4.4544415E7</v>
      </c>
      <c r="B111" t="s" s="8">
        <v>58</v>
      </c>
      <c r="C111" t="n" s="8">
        <f>IF(false,"005-1515", "005-1515")</f>
      </c>
      <c r="D111" t="s" s="8">
        <v>118</v>
      </c>
      <c r="E111" t="n" s="8">
        <v>1.0</v>
      </c>
      <c r="F111" t="n" s="8">
        <v>686.0</v>
      </c>
      <c r="G111" t="s" s="8">
        <v>53</v>
      </c>
      <c r="H111" t="s" s="8">
        <v>50</v>
      </c>
      <c r="I111" t="s" s="8">
        <v>218</v>
      </c>
    </row>
    <row r="112" ht="16.0" customHeight="true">
      <c r="A112" t="n" s="7">
        <v>4.4667152E7</v>
      </c>
      <c r="B112" t="s" s="8">
        <v>61</v>
      </c>
      <c r="C112" t="n" s="8">
        <f>IF(false,"000-631", "000-631")</f>
      </c>
      <c r="D112" t="s" s="8">
        <v>108</v>
      </c>
      <c r="E112" t="n" s="8">
        <v>1.0</v>
      </c>
      <c r="F112" t="n" s="8">
        <v>505.0</v>
      </c>
      <c r="G112" t="s" s="8">
        <v>53</v>
      </c>
      <c r="H112" t="s" s="8">
        <v>50</v>
      </c>
      <c r="I112" t="s" s="8">
        <v>219</v>
      </c>
    </row>
    <row r="113" ht="16.0" customHeight="true">
      <c r="A113" t="n" s="7">
        <v>4.4593882E7</v>
      </c>
      <c r="B113" t="s" s="8">
        <v>61</v>
      </c>
      <c r="C113" t="n" s="8">
        <f>IF(false,"120922090", "120922090")</f>
      </c>
      <c r="D113" t="s" s="8">
        <v>220</v>
      </c>
      <c r="E113" t="n" s="8">
        <v>1.0</v>
      </c>
      <c r="F113" t="n" s="8">
        <v>259.0</v>
      </c>
      <c r="G113" t="s" s="8">
        <v>53</v>
      </c>
      <c r="H113" t="s" s="8">
        <v>50</v>
      </c>
      <c r="I113" t="s" s="8">
        <v>221</v>
      </c>
    </row>
    <row r="114" ht="16.0" customHeight="true">
      <c r="A114" t="n" s="7">
        <v>4.4724573E7</v>
      </c>
      <c r="B114" t="s" s="8">
        <v>54</v>
      </c>
      <c r="C114" t="n" s="8">
        <f>IF(false,"120922391", "120922391")</f>
      </c>
      <c r="D114" t="s" s="8">
        <v>222</v>
      </c>
      <c r="E114" t="n" s="8">
        <v>1.0</v>
      </c>
      <c r="F114" t="n" s="8">
        <v>1.0</v>
      </c>
      <c r="G114" t="s" s="8">
        <v>53</v>
      </c>
      <c r="H114" t="s" s="8">
        <v>50</v>
      </c>
      <c r="I114" t="s" s="8">
        <v>223</v>
      </c>
    </row>
    <row r="115" ht="16.0" customHeight="true">
      <c r="A115" t="n" s="7">
        <v>4.4726997E7</v>
      </c>
      <c r="B115" t="s" s="8">
        <v>54</v>
      </c>
      <c r="C115" t="n" s="8">
        <f>IF(false,"005-1520", "005-1520")</f>
      </c>
      <c r="D115" t="s" s="8">
        <v>87</v>
      </c>
      <c r="E115" t="n" s="8">
        <v>1.0</v>
      </c>
      <c r="F115" t="n" s="8">
        <v>1235.0</v>
      </c>
      <c r="G115" t="s" s="8">
        <v>53</v>
      </c>
      <c r="H115" t="s" s="8">
        <v>50</v>
      </c>
      <c r="I115" t="s" s="8">
        <v>224</v>
      </c>
    </row>
    <row r="116" ht="16.0" customHeight="true"/>
    <row r="117" ht="16.0" customHeight="true">
      <c r="A117" t="s" s="1">
        <v>37</v>
      </c>
      <c r="B117" s="1"/>
      <c r="C117" s="1"/>
      <c r="D117" s="1"/>
      <c r="E117" s="1"/>
      <c r="F117" t="n" s="8">
        <v>123439.0</v>
      </c>
      <c r="G117" s="2"/>
    </row>
    <row r="118" ht="16.0" customHeight="true"/>
    <row r="119" ht="16.0" customHeight="true">
      <c r="A119" t="s" s="1">
        <v>36</v>
      </c>
    </row>
    <row r="120" ht="34.0" customHeight="true">
      <c r="A120" t="s" s="9">
        <v>38</v>
      </c>
      <c r="B120" t="s" s="9">
        <v>0</v>
      </c>
      <c r="C120" t="s" s="9">
        <v>43</v>
      </c>
      <c r="D120" t="s" s="9">
        <v>1</v>
      </c>
      <c r="E120" t="s" s="9">
        <v>2</v>
      </c>
      <c r="F120" t="s" s="9">
        <v>39</v>
      </c>
      <c r="G120" t="s" s="9">
        <v>5</v>
      </c>
      <c r="H120" t="s" s="9">
        <v>3</v>
      </c>
      <c r="I120" t="s" s="9">
        <v>4</v>
      </c>
    </row>
    <row r="121" ht="16.0" customHeight="true">
      <c r="A121" t="n" s="8">
        <v>4.373688E7</v>
      </c>
      <c r="B121" t="s" s="8">
        <v>225</v>
      </c>
      <c r="C121" t="n" s="8">
        <f>IF(false,"120921202", "120921202")</f>
      </c>
      <c r="D121" t="s" s="8">
        <v>226</v>
      </c>
      <c r="E121" t="n" s="8">
        <v>2.0</v>
      </c>
      <c r="F121" t="n" s="8">
        <v>-2616.0</v>
      </c>
      <c r="G121" t="s" s="8">
        <v>227</v>
      </c>
      <c r="H121" t="s" s="8">
        <v>54</v>
      </c>
      <c r="I121" t="s" s="8">
        <v>228</v>
      </c>
    </row>
    <row r="122" ht="16.0" customHeight="true">
      <c r="A122" t="n" s="8">
        <v>4.425313E7</v>
      </c>
      <c r="B122" t="s" s="8">
        <v>51</v>
      </c>
      <c r="C122" t="n" s="8">
        <f>IF(false,"120921743", "120921743")</f>
      </c>
      <c r="D122" t="s" s="8">
        <v>120</v>
      </c>
      <c r="E122" t="n" s="8">
        <v>2.0</v>
      </c>
      <c r="F122" t="n" s="8">
        <v>-1798.0</v>
      </c>
      <c r="G122" t="s" s="8">
        <v>227</v>
      </c>
      <c r="H122" t="s" s="8">
        <v>54</v>
      </c>
      <c r="I122" t="s" s="8">
        <v>229</v>
      </c>
    </row>
    <row r="123" ht="16.0" customHeight="true"/>
    <row r="124" ht="16.0" customHeight="true">
      <c r="A124" t="s" s="1">
        <v>37</v>
      </c>
      <c r="F124" t="n" s="8">
        <v>-4414.0</v>
      </c>
      <c r="G124" s="2"/>
      <c r="H124" s="0"/>
      <c r="I124" s="0"/>
    </row>
    <row r="125" ht="16.0" customHeight="true">
      <c r="A125" s="1"/>
      <c r="B125" s="1"/>
      <c r="C125" s="1"/>
      <c r="D125" s="1"/>
      <c r="E125" s="1"/>
      <c r="F125" s="1"/>
      <c r="G125" s="1"/>
      <c r="H125" s="1"/>
      <c r="I125" s="1"/>
    </row>
    <row r="126" ht="16.0" customHeight="true">
      <c r="A126" t="s" s="1">
        <v>40</v>
      </c>
    </row>
    <row r="127" ht="34.0" customHeight="true">
      <c r="A127" t="s" s="9">
        <v>47</v>
      </c>
      <c r="B127" t="s" s="9">
        <v>48</v>
      </c>
      <c r="C127" s="9"/>
      <c r="D127" s="9"/>
      <c r="E127" s="9"/>
      <c r="F127" t="s" s="9">
        <v>39</v>
      </c>
      <c r="G127" t="s" s="9">
        <v>5</v>
      </c>
      <c r="H127" t="s" s="9">
        <v>3</v>
      </c>
      <c r="I127" t="s" s="9">
        <v>4</v>
      </c>
    </row>
    <row r="128" ht="16.0" customHeight="true"/>
    <row r="129" ht="16.0" customHeight="true">
      <c r="A129" t="s" s="1">
        <v>37</v>
      </c>
      <c r="F129" t="n" s="8">
        <v>0.0</v>
      </c>
      <c r="G129" s="2"/>
      <c r="H129" s="0"/>
      <c r="I129" s="0"/>
    </row>
    <row r="130" ht="16.0" customHeight="true">
      <c r="A130" s="1"/>
      <c r="B130" s="1"/>
      <c r="C130" s="1"/>
      <c r="D130" s="1"/>
      <c r="E130" s="1"/>
      <c r="F130" s="1"/>
      <c r="G130" s="1"/>
      <c r="H130" s="1"/>
      <c r="I13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