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<sst xmlns="http://schemas.openxmlformats.org/spreadsheetml/2006/main" count="832" uniqueCount="182">
  <si>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</si>
  <si>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</si>
  <si>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</si>
  <si>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</si>
  <si>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</si>
  <si>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</si>
  <si>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</si>
  <si>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</si>
  <si>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</si>
  <si>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</si>
  <si>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</si>
  <si>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</si>
  <si>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</si>
  <si>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</si>
  <si>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</si>
  <si>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</si>
  <si>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</si>
  <si>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</si>
  <si>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</si>
  <si>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</si>
  <si>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</si>
  <si>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</si>
  <si>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</si>
  <si>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</si>
  <si>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</si>
  <si>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</si>
  <si>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</si>
  <si>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</si>
  <si>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</si>
  <si>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</si>
  <si>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</si>
  <si>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</si>
  <si>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</si>
  <si>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</si>
  <si>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</si>
  <si>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</si>
  <si>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</si>
  <si>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</si>
  <si>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</si>
  <si>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</si>
  <si>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</si>
  <si>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</si>
  <si>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</si>
  <si>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</si>
  <si>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</si>
  <si>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</si>
  <si>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</si>
  <si>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</si>
  <si>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</si>
  <si>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</si>
  <si>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01.09.2021</t>
  </si>
  <si>
    <t>30.08.2021</t>
  </si>
  <si>
    <t>Missha BB крем Perfect Cover, SPF 42, 20 мл, оттенок: 21 light beige</t>
  </si>
  <si>
    <t>Платёж покупателя</t>
  </si>
  <si>
    <t>612ccd4f7153b320a85fcdd1</t>
  </si>
  <si>
    <t>27.08.2021</t>
  </si>
  <si>
    <t>Joonies трусики Premium Soft M (6-11 кг), 56 шт.</t>
  </si>
  <si>
    <t>31.08.2021</t>
  </si>
  <si>
    <t>612919303b317666c9bd014e</t>
  </si>
  <si>
    <t>29.08.2021</t>
  </si>
  <si>
    <t>Meine Liebe, Карандаш-пятновыводитель кислородный универсальный</t>
  </si>
  <si>
    <t>612b85a5954f6b2e3a53035b</t>
  </si>
  <si>
    <t>Satisfyer Эрекционное кольцо Royal One, темно-синий</t>
  </si>
  <si>
    <t>612aa7eddbdc313d7b3c0544</t>
  </si>
  <si>
    <t>Satisfyer One Night Stand, бордовый</t>
  </si>
  <si>
    <t>612bf1b703c37850a5e5e472</t>
  </si>
  <si>
    <t>Гель для душа Biore Мягкая свежесть, 480 мл</t>
  </si>
  <si>
    <t>612d2d9ddff13b68d04dec86</t>
  </si>
  <si>
    <t>Manuoki трусики L (9-14 кг), 44 шт.</t>
  </si>
  <si>
    <t>612bb97a954f6be51a5302bc</t>
  </si>
  <si>
    <t>Esthetic House кондиционер для волос CP-1 Ginger Purifying имбирный, 500 мл</t>
  </si>
  <si>
    <t>612b7775fbacea113c529f27</t>
  </si>
  <si>
    <t>Протеин Optimum Nutrition 100% Whey Gold Standard (2100-2353 г) печенье и крем</t>
  </si>
  <si>
    <t>612bbdf2863e4e5ba55278c9</t>
  </si>
  <si>
    <t>Протеин Optimum Nutrition 100% Whey Gold Standard (4545-4704 г) ванильное мороженое</t>
  </si>
  <si>
    <t>6128ece06a86432544ae87c9</t>
  </si>
  <si>
    <t>Минерально-витаминный комплекс Optimum Nutrition Opti-Men (240 таблеток)</t>
  </si>
  <si>
    <t>612dae5103c3788f2ee5e48e</t>
  </si>
  <si>
    <t>Рыбий жир Optimum Nutrition Fish Oil Softgels (200 капсул)</t>
  </si>
  <si>
    <t>612d481983b1f26a69a40f16</t>
  </si>
  <si>
    <t>25.08.2021</t>
  </si>
  <si>
    <t>YokoSun подгузники M (5-10 кг), 62 шт.</t>
  </si>
  <si>
    <t>612de28203c3784b4ee5e554</t>
  </si>
  <si>
    <t>Satisfyer Вибратор из силикона Mono Flex 20.4 см, J2018-87, белый</t>
  </si>
  <si>
    <t>612bcd8204e9432a7478ae2e</t>
  </si>
  <si>
    <t>22.08.2021</t>
  </si>
  <si>
    <t>Goo.N трусики Ultra L (9-14 кг), 56 шт.</t>
  </si>
  <si>
    <t>612e00804f5c6e552233943d</t>
  </si>
  <si>
    <t>Joonies трусики Comfort XL (12-17 кг), 38 шт., 3 уп.</t>
  </si>
  <si>
    <t>612e00d7dbdc31cefa3c0570</t>
  </si>
  <si>
    <t>Joonies трусики Comfort XL (12-17 кг), 38 шт.</t>
  </si>
  <si>
    <t>Смесь БИБИКОЛЬ Нэнни 4, с 18 месяцев, 800 г</t>
  </si>
  <si>
    <t>612e1106b9f8ed44a8fe7152</t>
  </si>
  <si>
    <t>YokoSun трусики Premium L (9-14 кг) 44 шт., белый</t>
  </si>
  <si>
    <t>612e22b4f4c0cb107da1b684</t>
  </si>
  <si>
    <t>Набор Meine Liebe Средство для удаления жира антижир, 500 мл, 5шт</t>
  </si>
  <si>
    <t>612e2ceb5a3951d4415bab7c</t>
  </si>
  <si>
    <t>Joonies трусики Standart L (9-14 кг), 42 шт., 42 шт., верблюды</t>
  </si>
  <si>
    <t>6128f01403c3780f6ee5e45b</t>
  </si>
  <si>
    <t>Joonies трусики Comfort L (9-14 кг), 44 шт.</t>
  </si>
  <si>
    <t>612e36d132da832069b68b20</t>
  </si>
  <si>
    <t>612e401d8927caa1dd0ee709</t>
  </si>
  <si>
    <t>Гейнер Optimum Nutrition Serious Mass (2.72 кг) банан</t>
  </si>
  <si>
    <t>612e4277954f6b4e3153032c</t>
  </si>
  <si>
    <t>Merries трусики XL (12-22 кг), 50 шт.</t>
  </si>
  <si>
    <t>612e4930954f6bec4953043f</t>
  </si>
  <si>
    <t>26.08.2021</t>
  </si>
  <si>
    <t>Joonies трусики Standart XL (12-17 кг), 36 шт., 36 шт., кенгуру</t>
  </si>
  <si>
    <t>612e4ff294d527fca1d3cf65</t>
  </si>
  <si>
    <t>Esthetic House Formula Ampoule Collagen Сыворотка для лица, 80 мл</t>
  </si>
  <si>
    <t>612e55363620c27f77b446ab</t>
  </si>
  <si>
    <t>28.08.2021</t>
  </si>
  <si>
    <t>Joonies подгузники Premium Soft M (6-11 кг), 58 шт.</t>
  </si>
  <si>
    <t>6129fef1f4c0cb034aa1b6c9</t>
  </si>
  <si>
    <t>Manuoki трусики XL (12+ кг), 38 шт.</t>
  </si>
  <si>
    <t>612e7394f4c0cb232ea1b730</t>
  </si>
  <si>
    <t>Manuoki трусики XXL (15+ кг), 36 шт.</t>
  </si>
  <si>
    <t>612e7fe104e943cb1a78ad2a</t>
  </si>
  <si>
    <t>20.08.2021</t>
  </si>
  <si>
    <t>YokoSun трусики M (6-10 кг), 58 шт.</t>
  </si>
  <si>
    <t>612e84ee5a395123035bab3e</t>
  </si>
  <si>
    <t>612decd320d51d7f056a8822</t>
  </si>
  <si>
    <t>Pigeon Бутылочка с ложечкой для кормления, 120 мл, с 4 месяцев, желтый</t>
  </si>
  <si>
    <t>612d41f12af6cd4f0a08c043</t>
  </si>
  <si>
    <t>23.08.2021</t>
  </si>
  <si>
    <t>612ea43a6a86432526ae8751</t>
  </si>
  <si>
    <t>Аминокислотный комплекс Optimum Nutrition Superior Amino 2222 (320 таблеток)</t>
  </si>
  <si>
    <t>612ea6cb99d6ef69424ddbcc</t>
  </si>
  <si>
    <t>Протеин Optimum Nutrition 100% Whey Gold Standard (2100-2353 г) роки роад</t>
  </si>
  <si>
    <t>612dfa33fbacea3157529fc3</t>
  </si>
  <si>
    <t>Мыло туалетное Kaneyo с маслом лимона, 45 г</t>
  </si>
  <si>
    <t>612d57a97153b3b69d5fcdb5</t>
  </si>
  <si>
    <t>Goo.N трусики L (9-14 кг) 44 шт.</t>
  </si>
  <si>
    <t>612dae832af6cd087808bffd</t>
  </si>
  <si>
    <t>Goo.N трусики Сheerful Baby XL (11-18 кг), 42 шт.</t>
  </si>
  <si>
    <t>612ead098927cace290ee6d3</t>
  </si>
  <si>
    <t>YokoSun трусики Premium M (6-10 кг) 56 шт., белый</t>
  </si>
  <si>
    <t>612ead4594d527c5d0d3cfde</t>
  </si>
  <si>
    <t>612eaeea8927caeb290ee6ce</t>
  </si>
  <si>
    <t>24.08.2021</t>
  </si>
  <si>
    <t>612eb09994d527f089d3cf49</t>
  </si>
  <si>
    <t>612eb43383b1f26518a40ef0</t>
  </si>
  <si>
    <t>Goo.N трусики Сheerful Baby L (8-14 кг), 48 шт.</t>
  </si>
  <si>
    <t>612cb2237153b3cfbf5fcec3</t>
  </si>
  <si>
    <t>612eb627c3080f6821163294</t>
  </si>
  <si>
    <t>612eb6c16a86434aa4ae8729</t>
  </si>
  <si>
    <t>Satisfyer Стимулятор клитора вакуум-волновой Dual Love J2018-99, красный</t>
  </si>
  <si>
    <t>612eb4c7b9f8ed6cd3fe713a</t>
  </si>
  <si>
    <t>612d208ec3080fd198163324</t>
  </si>
  <si>
    <t>612eb79c3620c2375fb4469f</t>
  </si>
  <si>
    <t>Takeshi трусики бамбуковые Kid's L (9-14 кг) 44 шт.</t>
  </si>
  <si>
    <t>612eb7b6fbacea3f09529f5d</t>
  </si>
  <si>
    <t>612eb62c73990119b2577de9</t>
  </si>
  <si>
    <t>612eb90483b1f20d7ba40f26</t>
  </si>
  <si>
    <t>Goo.N трусики XXL (13-25 кг) 28 шт.</t>
  </si>
  <si>
    <t>612eb9d3863e4e1d085277e1</t>
  </si>
  <si>
    <t>Протеин QNT Prime Whey 2000гр, тройная ягода</t>
  </si>
  <si>
    <t>612eb7b68927ca22c80ee618</t>
  </si>
  <si>
    <t>612bf0b599d6ef22c54ddc4d</t>
  </si>
  <si>
    <t>Стиральный порошок Lion Top Platinum Clear, 0.9 кг</t>
  </si>
  <si>
    <t>612c489c4f5c6e72f433946b</t>
  </si>
  <si>
    <t>612a7d0d7399015d41577e7d</t>
  </si>
  <si>
    <t>Satisfyer Стимулятор Curvy 2+, розовый</t>
  </si>
  <si>
    <t>612ddac06a86436005ae87b3</t>
  </si>
  <si>
    <t>612d0b308927ca477d0ee686</t>
  </si>
  <si>
    <t>612cfe80c5311b6abc3dd687</t>
  </si>
  <si>
    <t>612b3a99f78dba76e2107f81</t>
  </si>
  <si>
    <t>612bc7547153b32d8d5fcdf8</t>
  </si>
  <si>
    <t>Набор Some By Mi Yuja Niacin 30 Days Brightening Starter Kit</t>
  </si>
  <si>
    <t>612d2de1f98801539825659d</t>
  </si>
  <si>
    <t>612d2fbb4f5c6e0b42339438</t>
  </si>
  <si>
    <t>Manuoki трусики М (6-11 кг), 56 шт.</t>
  </si>
  <si>
    <t>612bd9a35a395104835bac64</t>
  </si>
  <si>
    <t>Takeshi трусики бамбуковые Kid's XL (12-22 кг) 38 шт.</t>
  </si>
  <si>
    <t>612a0b9f04e943172178ae0d</t>
  </si>
  <si>
    <t>Смесь БИБИКОЛЬ Нэнни Классика, с рождения до 1 года, 400 г</t>
  </si>
  <si>
    <t>612d33c083b1f24991a40f04</t>
  </si>
  <si>
    <t>Возврат платежа покупателя</t>
  </si>
  <si>
    <t>612dc2d4f4c0cb7730a1b6e2</t>
  </si>
  <si>
    <t>17.08.2021</t>
  </si>
  <si>
    <t>612df2f804e943338878ad39</t>
  </si>
  <si>
    <t>612e356b954f6b48ac5302f9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</si>
</sst>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862129.0</v>
      </c>
    </row>
    <row r="4" spans="1:9" s="3" customFormat="1" x14ac:dyDescent="0.2" ht="16.0" customHeight="true">
      <c r="A4" s="3" t="s">
        <v>34</v>
      </c>
      <c r="B4" s="10" t="n">
        <v>103103.0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6.1432818E7</v>
      </c>
      <c r="B8" s="8" t="s">
        <v>51</v>
      </c>
      <c r="C8" s="8" t="n">
        <f>IF(false,"120921439", "120921439")</f>
      </c>
      <c r="D8" s="8" t="s">
        <v>52</v>
      </c>
      <c r="E8" s="8" t="n">
        <v>1.0</v>
      </c>
      <c r="F8" s="8" t="n">
        <v>600.0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6.1076275E7</v>
      </c>
      <c r="B9" t="s" s="8">
        <v>55</v>
      </c>
      <c r="C9" t="n" s="8">
        <f>IF(false,"120922035", "120922035")</f>
      </c>
      <c r="D9" t="s" s="8">
        <v>56</v>
      </c>
      <c r="E9" t="n" s="8">
        <v>1.0</v>
      </c>
      <c r="F9" t="n" s="8">
        <v>1039.0</v>
      </c>
      <c r="G9" t="s" s="8">
        <v>53</v>
      </c>
      <c r="H9" t="s" s="8">
        <v>57</v>
      </c>
      <c r="I9" t="s" s="8">
        <v>58</v>
      </c>
    </row>
    <row r="10" spans="1:9" x14ac:dyDescent="0.2" ht="16.0" customHeight="true">
      <c r="A10" s="7" t="n">
        <v>6.1292135E7</v>
      </c>
      <c r="B10" s="8" t="s">
        <v>59</v>
      </c>
      <c r="C10" s="8" t="n">
        <f>IF(false,"005-1246", "005-1246")</f>
      </c>
      <c r="D10" s="8" t="s">
        <v>60</v>
      </c>
      <c r="E10" s="8" t="n">
        <v>1.0</v>
      </c>
      <c r="F10" s="8" t="n">
        <v>232.0</v>
      </c>
      <c r="G10" s="8" t="s">
        <v>53</v>
      </c>
      <c r="H10" t="s" s="8">
        <v>57</v>
      </c>
      <c r="I10" t="s" s="8">
        <v>61</v>
      </c>
    </row>
    <row r="11" ht="16.0" customHeight="true">
      <c r="A11" t="n" s="7">
        <v>6.122223E7</v>
      </c>
      <c r="B11" t="s" s="8">
        <v>59</v>
      </c>
      <c r="C11" t="n" s="8">
        <f>IF(false,"2152400571", "2152400571")</f>
      </c>
      <c r="D11" t="s" s="8">
        <v>62</v>
      </c>
      <c r="E11" t="n" s="8">
        <v>1.0</v>
      </c>
      <c r="F11" t="n" s="8">
        <v>703.0</v>
      </c>
      <c r="G11" t="s" s="8">
        <v>53</v>
      </c>
      <c r="H11" t="s" s="8">
        <v>57</v>
      </c>
      <c r="I11" t="s" s="8">
        <v>63</v>
      </c>
    </row>
    <row r="12" spans="1:9" x14ac:dyDescent="0.2" ht="16.0" customHeight="true">
      <c r="A12" s="7" t="n">
        <v>6.1351311E7</v>
      </c>
      <c r="B12" t="s" s="8">
        <v>59</v>
      </c>
      <c r="C12" t="n" s="8">
        <f>IF(false,"2152400564", "2152400564")</f>
      </c>
      <c r="D12" t="s" s="8">
        <v>64</v>
      </c>
      <c r="E12" t="n" s="8">
        <v>1.0</v>
      </c>
      <c r="F12" t="n" s="8">
        <v>243.0</v>
      </c>
      <c r="G12" t="s" s="8">
        <v>53</v>
      </c>
      <c r="H12" t="s" s="8">
        <v>57</v>
      </c>
      <c r="I12" t="s" s="8">
        <v>65</v>
      </c>
    </row>
    <row r="13" spans="1:9" s="8" customFormat="1" ht="16.0" x14ac:dyDescent="0.2" customHeight="true">
      <c r="A13" s="7" t="n">
        <v>6.15276E7</v>
      </c>
      <c r="B13" s="8" t="s">
        <v>51</v>
      </c>
      <c r="C13" s="8" t="n">
        <f>IF(false,"005-1373", "005-1373")</f>
      </c>
      <c r="D13" s="8" t="s">
        <v>66</v>
      </c>
      <c r="E13" s="8" t="n">
        <v>1.0</v>
      </c>
      <c r="F13" s="8" t="n">
        <v>776.0</v>
      </c>
      <c r="G13" s="8" t="s">
        <v>53</v>
      </c>
      <c r="H13" s="8" t="s">
        <v>57</v>
      </c>
      <c r="I13" s="8" t="s">
        <v>67</v>
      </c>
    </row>
    <row r="14" spans="1:9" x14ac:dyDescent="0.2" ht="16.0" customHeight="true">
      <c r="A14" s="7" t="n">
        <v>6.1320812E7</v>
      </c>
      <c r="B14" s="8" t="s">
        <v>59</v>
      </c>
      <c r="C14" s="8" t="n">
        <f>IF(false,"008-576", "008-576")</f>
      </c>
      <c r="D14" s="8" t="s">
        <v>68</v>
      </c>
      <c r="E14" s="8" t="n">
        <v>4.0</v>
      </c>
      <c r="F14" s="8" t="n">
        <v>2904.0</v>
      </c>
      <c r="G14" s="8" t="s">
        <v>53</v>
      </c>
      <c r="H14" s="8" t="s">
        <v>57</v>
      </c>
      <c r="I14" s="8" t="s">
        <v>69</v>
      </c>
    </row>
    <row r="15" ht="16.0" customHeight="true">
      <c r="A15" t="n" s="7">
        <v>6.1283918E7</v>
      </c>
      <c r="B15" t="s" s="8">
        <v>59</v>
      </c>
      <c r="C15" t="n" s="8">
        <f>IF(false,"120922163", "120922163")</f>
      </c>
      <c r="D15" t="s" s="8">
        <v>70</v>
      </c>
      <c r="E15" t="n" s="8">
        <v>1.0</v>
      </c>
      <c r="F15" t="n" s="8">
        <v>744.0</v>
      </c>
      <c r="G15" t="s" s="8">
        <v>53</v>
      </c>
      <c r="H15" t="s" s="8">
        <v>57</v>
      </c>
      <c r="I15" t="s" s="8">
        <v>71</v>
      </c>
    </row>
    <row r="16" spans="1:9" s="1" customFormat="1" x14ac:dyDescent="0.2" ht="16.0" customHeight="true">
      <c r="A16" s="7" t="n">
        <v>6.132317E7</v>
      </c>
      <c r="B16" t="s" s="8">
        <v>59</v>
      </c>
      <c r="C16" t="n" s="8">
        <f>IF(false,"120923123", "120923123")</f>
      </c>
      <c r="D16" t="s" s="8">
        <v>72</v>
      </c>
      <c r="E16" t="n" s="8">
        <v>1.0</v>
      </c>
      <c r="F16" s="8" t="n">
        <v>4899.0</v>
      </c>
      <c r="G16" s="8" t="s">
        <v>53</v>
      </c>
      <c r="H16" s="8" t="s">
        <v>57</v>
      </c>
      <c r="I16" s="8" t="s">
        <v>73</v>
      </c>
    </row>
    <row r="17" spans="1:9" x14ac:dyDescent="0.2" ht="16.0" customHeight="true">
      <c r="A17" s="7" t="n">
        <v>6.1055177E7</v>
      </c>
      <c r="B17" s="8" t="s">
        <v>55</v>
      </c>
      <c r="C17" s="8" t="n">
        <f>IF(false,"2152400557", "2152400557")</f>
      </c>
      <c r="D17" s="8" t="s">
        <v>74</v>
      </c>
      <c r="E17" s="8" t="n">
        <v>1.0</v>
      </c>
      <c r="F17" s="8" t="n">
        <v>8899.0</v>
      </c>
      <c r="G17" s="8" t="s">
        <v>53</v>
      </c>
      <c r="H17" s="8" t="s">
        <v>57</v>
      </c>
      <c r="I17" s="8" t="s">
        <v>75</v>
      </c>
    </row>
    <row r="18" spans="1:9" x14ac:dyDescent="0.2" ht="16.0" customHeight="true">
      <c r="A18" s="7" t="n">
        <v>6.1551743E7</v>
      </c>
      <c r="B18" t="s" s="8">
        <v>57</v>
      </c>
      <c r="C18" t="n" s="8">
        <f>IF(false,"120923128", "120923128")</f>
      </c>
      <c r="D18" t="s" s="8">
        <v>76</v>
      </c>
      <c r="E18" t="n" s="8">
        <v>1.0</v>
      </c>
      <c r="F18" t="n" s="8">
        <v>4079.0</v>
      </c>
      <c r="G18" t="s" s="8">
        <v>53</v>
      </c>
      <c r="H18" t="s" s="8">
        <v>57</v>
      </c>
      <c r="I18" t="s" s="8">
        <v>77</v>
      </c>
    </row>
    <row r="19" spans="1:9" ht="16.0" x14ac:dyDescent="0.2" customHeight="true">
      <c r="A19" s="7" t="n">
        <v>6.1540618E7</v>
      </c>
      <c r="B19" s="8" t="s">
        <v>57</v>
      </c>
      <c r="C19" s="8" t="n">
        <f>IF(false,"120922985", "120922985")</f>
      </c>
      <c r="D19" s="8" t="s">
        <v>78</v>
      </c>
      <c r="E19" s="8" t="n">
        <v>1.0</v>
      </c>
      <c r="F19" s="8" t="n">
        <v>1963.0</v>
      </c>
      <c r="G19" s="8" t="s">
        <v>53</v>
      </c>
      <c r="H19" s="8" t="s">
        <v>57</v>
      </c>
      <c r="I19" s="8" t="s">
        <v>79</v>
      </c>
    </row>
    <row r="20" spans="1:9" x14ac:dyDescent="0.2" ht="16.0" customHeight="true">
      <c r="A20" s="7" t="n">
        <v>6.0725771E7</v>
      </c>
      <c r="B20" s="8" t="s">
        <v>80</v>
      </c>
      <c r="C20" s="8" t="n">
        <f>IF(false,"005-1512", "005-1512")</f>
      </c>
      <c r="D20" s="8" t="s">
        <v>81</v>
      </c>
      <c r="E20" s="8" t="n">
        <v>1.0</v>
      </c>
      <c r="F20" s="8" t="n">
        <v>850.0</v>
      </c>
      <c r="G20" s="8" t="s">
        <v>53</v>
      </c>
      <c r="H20" s="8" t="s">
        <v>57</v>
      </c>
      <c r="I20" s="8" t="s">
        <v>82</v>
      </c>
    </row>
    <row r="21" ht="16.0" customHeight="true">
      <c r="A21" t="n" s="7">
        <v>6.1331939E7</v>
      </c>
      <c r="B21" t="s" s="8">
        <v>59</v>
      </c>
      <c r="C21" t="n" s="8">
        <f>IF(false,"2152400617", "2152400617")</f>
      </c>
      <c r="D21" t="s" s="8">
        <v>83</v>
      </c>
      <c r="E21" t="n" s="8">
        <v>1.0</v>
      </c>
      <c r="F21" t="n" s="8">
        <v>2099.0</v>
      </c>
      <c r="G21" t="s" s="8">
        <v>53</v>
      </c>
      <c r="H21" t="s" s="8">
        <v>57</v>
      </c>
      <c r="I21" t="s" s="8">
        <v>84</v>
      </c>
    </row>
    <row r="22" spans="1:9" s="1" customFormat="1" x14ac:dyDescent="0.2" ht="16.0" customHeight="true">
      <c r="A22" s="7" t="n">
        <v>6.0281401E7</v>
      </c>
      <c r="B22" t="s" s="8">
        <v>85</v>
      </c>
      <c r="C22" t="n" s="8">
        <f>IF(false,"120921718", "120921718")</f>
      </c>
      <c r="D22" t="s" s="8">
        <v>86</v>
      </c>
      <c r="E22" t="n" s="8">
        <v>1.0</v>
      </c>
      <c r="F22" s="8" t="n">
        <v>1494.0</v>
      </c>
      <c r="G22" s="8" t="s">
        <v>53</v>
      </c>
      <c r="H22" s="8" t="s">
        <v>57</v>
      </c>
      <c r="I22" s="8" t="s">
        <v>87</v>
      </c>
    </row>
    <row r="23" spans="1:9" x14ac:dyDescent="0.2" ht="16.0" customHeight="true">
      <c r="A23" s="7" t="n">
        <v>6.1089274E7</v>
      </c>
      <c r="B23" s="8" t="s">
        <v>55</v>
      </c>
      <c r="C23" s="8" t="n">
        <f>IF(false,"120922761", "120922761")</f>
      </c>
      <c r="D23" s="8" t="s">
        <v>88</v>
      </c>
      <c r="E23" s="8" t="n">
        <v>1.0</v>
      </c>
      <c r="F23" s="8" t="n">
        <v>1915.0</v>
      </c>
      <c r="G23" s="8" t="s">
        <v>53</v>
      </c>
      <c r="H23" s="8" t="s">
        <v>57</v>
      </c>
      <c r="I23" s="8" t="s">
        <v>89</v>
      </c>
    </row>
    <row r="24" ht="16.0" customHeight="true">
      <c r="A24" t="n" s="7">
        <v>6.1089274E7</v>
      </c>
      <c r="B24" t="s" s="8">
        <v>55</v>
      </c>
      <c r="C24" t="n" s="8">
        <f>IF(false,"120922351", "120922351")</f>
      </c>
      <c r="D24" t="s" s="8">
        <v>90</v>
      </c>
      <c r="E24" t="n" s="8">
        <v>1.0</v>
      </c>
      <c r="F24" t="n" s="8">
        <v>650.0</v>
      </c>
      <c r="G24" t="s" s="8">
        <v>53</v>
      </c>
      <c r="H24" t="s" s="8">
        <v>57</v>
      </c>
      <c r="I24" t="s" s="8">
        <v>89</v>
      </c>
    </row>
    <row r="25" spans="1:9" s="1" customFormat="1" x14ac:dyDescent="0.2" ht="16.0" customHeight="true">
      <c r="A25" t="n" s="7">
        <v>6.0666936E7</v>
      </c>
      <c r="B25" t="s" s="8">
        <v>80</v>
      </c>
      <c r="C25" t="n" s="8">
        <f>IF(false,"120921956", "120921956")</f>
      </c>
      <c r="D25" t="s" s="8">
        <v>91</v>
      </c>
      <c r="E25" t="n" s="8">
        <v>1.0</v>
      </c>
      <c r="F25" t="n" s="8">
        <v>2699.0</v>
      </c>
      <c r="G25" t="s" s="8">
        <v>53</v>
      </c>
      <c r="H25" t="s" s="8">
        <v>57</v>
      </c>
      <c r="I25" t="s" s="8">
        <v>92</v>
      </c>
    </row>
    <row r="26" ht="16.0" customHeight="true">
      <c r="A26" t="n" s="7">
        <v>6.1064572E7</v>
      </c>
      <c r="B26" t="s" s="8">
        <v>55</v>
      </c>
      <c r="C26" t="n" s="8">
        <f>IF(false,"120921995", "120921995")</f>
      </c>
      <c r="D26" t="s" s="8">
        <v>93</v>
      </c>
      <c r="E26" t="n" s="8">
        <v>1.0</v>
      </c>
      <c r="F26" t="n" s="8">
        <v>1052.0</v>
      </c>
      <c r="G26" t="s" s="8">
        <v>53</v>
      </c>
      <c r="H26" t="s" s="8">
        <v>57</v>
      </c>
      <c r="I26" t="s" s="8">
        <v>94</v>
      </c>
    </row>
    <row r="27" ht="16.0" customHeight="true">
      <c r="A27" t="n" s="7">
        <v>6.0738519E7</v>
      </c>
      <c r="B27" t="s" s="8">
        <v>80</v>
      </c>
      <c r="C27" t="n" s="8">
        <f>IF(false,"2152400464", "2152400464")</f>
      </c>
      <c r="D27" t="s" s="8">
        <v>95</v>
      </c>
      <c r="E27" t="n" s="8">
        <v>1.0</v>
      </c>
      <c r="F27" t="n" s="8">
        <v>1739.0</v>
      </c>
      <c r="G27" t="s" s="8">
        <v>53</v>
      </c>
      <c r="H27" t="s" s="8">
        <v>57</v>
      </c>
      <c r="I27" t="s" s="8">
        <v>96</v>
      </c>
    </row>
    <row r="28" ht="16.0" customHeight="true">
      <c r="A28" t="n" s="7">
        <v>6.1056783E7</v>
      </c>
      <c r="B28" t="s" s="8">
        <v>55</v>
      </c>
      <c r="C28" t="n" s="8">
        <f>IF(false,"2152400398", "2152400398")</f>
      </c>
      <c r="D28" t="s" s="8">
        <v>97</v>
      </c>
      <c r="E28" t="n" s="8">
        <v>1.0</v>
      </c>
      <c r="F28" t="n" s="8">
        <v>567.0</v>
      </c>
      <c r="G28" t="s" s="8">
        <v>53</v>
      </c>
      <c r="H28" t="s" s="8">
        <v>57</v>
      </c>
      <c r="I28" t="s" s="8">
        <v>98</v>
      </c>
    </row>
    <row r="29" spans="1:9" s="1" customFormat="1" x14ac:dyDescent="0.2" ht="16.0" customHeight="true">
      <c r="A29" t="n" s="7">
        <v>6.1256406E7</v>
      </c>
      <c r="B29" t="s" s="8">
        <v>59</v>
      </c>
      <c r="C29" t="n" s="8">
        <f>IF(false,"120922353", "120922353")</f>
      </c>
      <c r="D29" t="s" s="8">
        <v>99</v>
      </c>
      <c r="E29" t="n" s="8">
        <v>1.0</v>
      </c>
      <c r="F29" t="n" s="8">
        <v>839.0</v>
      </c>
      <c r="G29" s="8" t="s">
        <v>53</v>
      </c>
      <c r="H29" t="s" s="8">
        <v>57</v>
      </c>
      <c r="I29" s="8" t="s">
        <v>100</v>
      </c>
    </row>
    <row r="30" ht="16.0" customHeight="true">
      <c r="A30" t="n" s="7">
        <v>6.0982987E7</v>
      </c>
      <c r="B30" t="s" s="8">
        <v>55</v>
      </c>
      <c r="C30" t="n" s="8">
        <f>IF(false,"120922353", "120922353")</f>
      </c>
      <c r="D30" t="s" s="8">
        <v>99</v>
      </c>
      <c r="E30" t="n" s="8">
        <v>1.0</v>
      </c>
      <c r="F30" t="n" s="8">
        <v>839.0</v>
      </c>
      <c r="G30" t="s" s="8">
        <v>53</v>
      </c>
      <c r="H30" t="s" s="8">
        <v>57</v>
      </c>
      <c r="I30" t="s" s="8">
        <v>101</v>
      </c>
    </row>
    <row r="31" ht="16.0" customHeight="true">
      <c r="A31" t="n" s="7">
        <v>6.1253912E7</v>
      </c>
      <c r="B31" t="s" s="8">
        <v>59</v>
      </c>
      <c r="C31" t="n" s="8">
        <f>IF(false,"120923125", "120923125")</f>
      </c>
      <c r="D31" t="s" s="8">
        <v>102</v>
      </c>
      <c r="E31" t="n" s="8">
        <v>1.0</v>
      </c>
      <c r="F31" t="n" s="8">
        <v>3099.0</v>
      </c>
      <c r="G31" t="s" s="8">
        <v>53</v>
      </c>
      <c r="H31" t="s" s="8">
        <v>57</v>
      </c>
      <c r="I31" t="s" s="8">
        <v>103</v>
      </c>
    </row>
    <row r="32" ht="16.0" customHeight="true">
      <c r="A32" t="n" s="7">
        <v>6.1351849E7</v>
      </c>
      <c r="B32" t="s" s="8">
        <v>59</v>
      </c>
      <c r="C32" t="n" s="8">
        <f>IF(false,"005-1039", "005-1039")</f>
      </c>
      <c r="D32" t="s" s="8">
        <v>104</v>
      </c>
      <c r="E32" t="n" s="8">
        <v>2.0</v>
      </c>
      <c r="F32" t="n" s="8">
        <v>3056.0</v>
      </c>
      <c r="G32" t="s" s="8">
        <v>53</v>
      </c>
      <c r="H32" t="s" s="8">
        <v>57</v>
      </c>
      <c r="I32" t="s" s="8">
        <v>105</v>
      </c>
    </row>
    <row r="33" ht="16.0" customHeight="true">
      <c r="A33" t="n" s="7">
        <v>6.0841178E7</v>
      </c>
      <c r="B33" t="s" s="8">
        <v>106</v>
      </c>
      <c r="C33" t="n" s="8">
        <f>IF(false,"2152400399", "2152400399")</f>
      </c>
      <c r="D33" t="s" s="8">
        <v>107</v>
      </c>
      <c r="E33" t="n" s="8">
        <v>1.0</v>
      </c>
      <c r="F33" t="n" s="8">
        <v>689.0</v>
      </c>
      <c r="G33" t="s" s="8">
        <v>53</v>
      </c>
      <c r="H33" t="s" s="8">
        <v>57</v>
      </c>
      <c r="I33" t="s" s="8">
        <v>108</v>
      </c>
    </row>
    <row r="34" ht="16.0" customHeight="true">
      <c r="A34" t="n" s="7">
        <v>6.1300875E7</v>
      </c>
      <c r="B34" t="s" s="8">
        <v>59</v>
      </c>
      <c r="C34" t="n" s="8">
        <f>IF(false,"005-1558", "005-1558")</f>
      </c>
      <c r="D34" t="s" s="8">
        <v>109</v>
      </c>
      <c r="E34" t="n" s="8">
        <v>1.0</v>
      </c>
      <c r="F34" t="n" s="8">
        <v>755.0</v>
      </c>
      <c r="G34" t="s" s="8">
        <v>53</v>
      </c>
      <c r="H34" t="s" s="8">
        <v>57</v>
      </c>
      <c r="I34" t="s" s="8">
        <v>110</v>
      </c>
    </row>
    <row r="35" ht="16.0" customHeight="true">
      <c r="A35" t="n" s="7">
        <v>6.1141969E7</v>
      </c>
      <c r="B35" t="s" s="8">
        <v>111</v>
      </c>
      <c r="C35" t="n" s="8">
        <f>IF(false,"120921957", "120921957")</f>
      </c>
      <c r="D35" t="s" s="8">
        <v>112</v>
      </c>
      <c r="E35" t="n" s="8">
        <v>3.0</v>
      </c>
      <c r="F35" t="n" s="8">
        <v>2592.0</v>
      </c>
      <c r="G35" t="s" s="8">
        <v>53</v>
      </c>
      <c r="H35" t="s" s="8">
        <v>57</v>
      </c>
      <c r="I35" t="s" s="8">
        <v>113</v>
      </c>
    </row>
    <row r="36" ht="16.0" customHeight="true">
      <c r="A36" t="n" s="7">
        <v>6.1273026E7</v>
      </c>
      <c r="B36" t="s" s="8">
        <v>59</v>
      </c>
      <c r="C36" t="n" s="8">
        <f>IF(false,"008-577", "008-577")</f>
      </c>
      <c r="D36" t="s" s="8">
        <v>114</v>
      </c>
      <c r="E36" t="n" s="8">
        <v>3.0</v>
      </c>
      <c r="F36" t="n" s="8">
        <v>2223.0</v>
      </c>
      <c r="G36" t="s" s="8">
        <v>53</v>
      </c>
      <c r="H36" t="s" s="8">
        <v>57</v>
      </c>
      <c r="I36" t="s" s="8">
        <v>115</v>
      </c>
    </row>
    <row r="37" ht="16.0" customHeight="true">
      <c r="A37" t="n" s="7">
        <v>6.1283256E7</v>
      </c>
      <c r="B37" t="s" s="8">
        <v>59</v>
      </c>
      <c r="C37" t="n" s="8">
        <f>IF(false,"01-004117", "01-004117")</f>
      </c>
      <c r="D37" t="s" s="8">
        <v>116</v>
      </c>
      <c r="E37" t="n" s="8">
        <v>2.0</v>
      </c>
      <c r="F37" t="n" s="8">
        <v>1662.0</v>
      </c>
      <c r="G37" t="s" s="8">
        <v>53</v>
      </c>
      <c r="H37" t="s" s="8">
        <v>57</v>
      </c>
      <c r="I37" t="s" s="8">
        <v>117</v>
      </c>
    </row>
    <row r="38" ht="16.0" customHeight="true">
      <c r="A38" t="n" s="7">
        <v>6.0033346E7</v>
      </c>
      <c r="B38" t="s" s="8">
        <v>118</v>
      </c>
      <c r="C38" t="n" s="8">
        <f>IF(false,"005-1514", "005-1514")</f>
      </c>
      <c r="D38" t="s" s="8">
        <v>119</v>
      </c>
      <c r="E38" t="n" s="8">
        <v>4.0</v>
      </c>
      <c r="F38" t="n" s="8">
        <v>2608.0</v>
      </c>
      <c r="G38" t="s" s="8">
        <v>53</v>
      </c>
      <c r="H38" t="s" s="8">
        <v>57</v>
      </c>
      <c r="I38" t="s" s="8">
        <v>120</v>
      </c>
    </row>
    <row r="39" ht="16.0" customHeight="true">
      <c r="A39" t="n" s="7">
        <v>6.1582726E7</v>
      </c>
      <c r="B39" t="s" s="8">
        <v>57</v>
      </c>
      <c r="C39" t="n" s="8">
        <f>IF(false,"008-577", "008-577")</f>
      </c>
      <c r="D39" t="s" s="8">
        <v>114</v>
      </c>
      <c r="E39" t="n" s="8">
        <v>1.0</v>
      </c>
      <c r="F39" t="n" s="8">
        <v>854.0</v>
      </c>
      <c r="G39" t="s" s="8">
        <v>53</v>
      </c>
      <c r="H39" t="s" s="8">
        <v>50</v>
      </c>
      <c r="I39" t="s" s="8">
        <v>121</v>
      </c>
    </row>
    <row r="40" ht="16.0" customHeight="true">
      <c r="A40" t="n" s="7">
        <v>6.1538371E7</v>
      </c>
      <c r="B40" t="s" s="8">
        <v>51</v>
      </c>
      <c r="C40" t="n" s="8">
        <f>IF(false,"005-1261", "005-1261")</f>
      </c>
      <c r="D40" t="s" s="8">
        <v>122</v>
      </c>
      <c r="E40" t="n" s="8">
        <v>1.0</v>
      </c>
      <c r="F40" t="n" s="8">
        <v>575.0</v>
      </c>
      <c r="G40" t="s" s="8">
        <v>53</v>
      </c>
      <c r="H40" t="s" s="8">
        <v>50</v>
      </c>
      <c r="I40" t="s" s="8">
        <v>123</v>
      </c>
    </row>
    <row r="41" ht="16.0" customHeight="true">
      <c r="A41" t="n" s="7">
        <v>6.0313967E7</v>
      </c>
      <c r="B41" t="s" s="8">
        <v>124</v>
      </c>
      <c r="C41" t="n" s="8">
        <f>IF(false,"2152400571", "2152400571")</f>
      </c>
      <c r="D41" t="s" s="8">
        <v>62</v>
      </c>
      <c r="E41" t="n" s="8">
        <v>1.0</v>
      </c>
      <c r="F41" t="n" s="8">
        <v>1399.0</v>
      </c>
      <c r="G41" t="s" s="8">
        <v>53</v>
      </c>
      <c r="H41" t="s" s="8">
        <v>50</v>
      </c>
      <c r="I41" t="s" s="8">
        <v>125</v>
      </c>
    </row>
    <row r="42" ht="16.0" customHeight="true">
      <c r="A42" t="n" s="7">
        <v>6.0774166E7</v>
      </c>
      <c r="B42" t="s" s="8">
        <v>80</v>
      </c>
      <c r="C42" t="n" s="8">
        <f>IF(false,"120923175", "120923175")</f>
      </c>
      <c r="D42" t="s" s="8">
        <v>126</v>
      </c>
      <c r="E42" t="n" s="8">
        <v>1.0</v>
      </c>
      <c r="F42" t="n" s="8">
        <v>3499.0</v>
      </c>
      <c r="G42" t="s" s="8">
        <v>53</v>
      </c>
      <c r="H42" t="s" s="8">
        <v>50</v>
      </c>
      <c r="I42" t="s" s="8">
        <v>127</v>
      </c>
    </row>
    <row r="43" ht="16.0" customHeight="true">
      <c r="A43" t="n" s="7">
        <v>6.1626112E7</v>
      </c>
      <c r="B43" t="s" s="8">
        <v>57</v>
      </c>
      <c r="C43" t="n" s="8">
        <f>IF(false,"2152400479", "2152400479")</f>
      </c>
      <c r="D43" t="s" s="8">
        <v>128</v>
      </c>
      <c r="E43" t="n" s="8">
        <v>1.0</v>
      </c>
      <c r="F43" t="n" s="8">
        <v>4721.0</v>
      </c>
      <c r="G43" t="s" s="8">
        <v>53</v>
      </c>
      <c r="H43" t="s" s="8">
        <v>50</v>
      </c>
      <c r="I43" t="s" s="8">
        <v>129</v>
      </c>
    </row>
    <row r="44" ht="16.0" customHeight="true">
      <c r="A44" t="n" s="7">
        <v>6.1544481E7</v>
      </c>
      <c r="B44" t="s" s="8">
        <v>57</v>
      </c>
      <c r="C44" t="n" s="8">
        <f>IF(false,"120923076", "120923076")</f>
      </c>
      <c r="D44" t="s" s="8">
        <v>130</v>
      </c>
      <c r="E44" t="n" s="8">
        <v>1.0</v>
      </c>
      <c r="F44" t="n" s="8">
        <v>511.0</v>
      </c>
      <c r="G44" t="s" s="8">
        <v>53</v>
      </c>
      <c r="H44" t="s" s="8">
        <v>50</v>
      </c>
      <c r="I44" t="s" s="8">
        <v>131</v>
      </c>
    </row>
    <row r="45" ht="16.0" customHeight="true">
      <c r="A45" t="n" s="7">
        <v>6.1551772E7</v>
      </c>
      <c r="B45" t="s" s="8">
        <v>57</v>
      </c>
      <c r="C45" t="n" s="8">
        <f>IF(false,"005-1518", "005-1518")</f>
      </c>
      <c r="D45" t="s" s="8">
        <v>132</v>
      </c>
      <c r="E45" t="n" s="8">
        <v>2.0</v>
      </c>
      <c r="F45" t="n" s="8">
        <v>2400.0</v>
      </c>
      <c r="G45" t="s" s="8">
        <v>53</v>
      </c>
      <c r="H45" t="s" s="8">
        <v>50</v>
      </c>
      <c r="I45" t="s" s="8">
        <v>133</v>
      </c>
    </row>
    <row r="46" ht="16.0" customHeight="true">
      <c r="A46" t="n" s="7">
        <v>6.0775042E7</v>
      </c>
      <c r="B46" t="s" s="8">
        <v>80</v>
      </c>
      <c r="C46" t="n" s="8">
        <f>IF(false,"005-1359", "005-1359")</f>
      </c>
      <c r="D46" t="s" s="8">
        <v>134</v>
      </c>
      <c r="E46" t="n" s="8">
        <v>1.0</v>
      </c>
      <c r="F46" t="n" s="8">
        <v>915.0</v>
      </c>
      <c r="G46" t="s" s="8">
        <v>53</v>
      </c>
      <c r="H46" t="s" s="8">
        <v>50</v>
      </c>
      <c r="I46" t="s" s="8">
        <v>135</v>
      </c>
    </row>
    <row r="47" ht="16.0" customHeight="true">
      <c r="A47" t="n" s="7">
        <v>6.0921122E7</v>
      </c>
      <c r="B47" t="s" s="8">
        <v>106</v>
      </c>
      <c r="C47" t="n" s="8">
        <f>IF(false,"120921900", "120921900")</f>
      </c>
      <c r="D47" t="s" s="8">
        <v>136</v>
      </c>
      <c r="E47" t="n" s="8">
        <v>1.0</v>
      </c>
      <c r="F47" t="n" s="8">
        <v>1038.0</v>
      </c>
      <c r="G47" t="s" s="8">
        <v>53</v>
      </c>
      <c r="H47" t="s" s="8">
        <v>50</v>
      </c>
      <c r="I47" t="s" s="8">
        <v>137</v>
      </c>
    </row>
    <row r="48" ht="16.0" customHeight="true">
      <c r="A48" t="n" s="7">
        <v>6.1218594E7</v>
      </c>
      <c r="B48" t="s" s="8">
        <v>111</v>
      </c>
      <c r="C48" t="n" s="8">
        <f>IF(false,"120921957", "120921957")</f>
      </c>
      <c r="D48" t="s" s="8">
        <v>112</v>
      </c>
      <c r="E48" t="n" s="8">
        <v>1.0</v>
      </c>
      <c r="F48" t="n" s="8">
        <v>865.0</v>
      </c>
      <c r="G48" t="s" s="8">
        <v>53</v>
      </c>
      <c r="H48" t="s" s="8">
        <v>50</v>
      </c>
      <c r="I48" t="s" s="8">
        <v>138</v>
      </c>
    </row>
    <row r="49" ht="16.0" customHeight="true">
      <c r="A49" t="n" s="7">
        <v>6.0495798E7</v>
      </c>
      <c r="B49" t="s" s="8">
        <v>139</v>
      </c>
      <c r="C49" t="n" s="8">
        <f>IF(false,"120921956", "120921956")</f>
      </c>
      <c r="D49" t="s" s="8">
        <v>91</v>
      </c>
      <c r="E49" t="n" s="8">
        <v>1.0</v>
      </c>
      <c r="F49" t="n" s="8">
        <v>2294.0</v>
      </c>
      <c r="G49" t="s" s="8">
        <v>53</v>
      </c>
      <c r="H49" t="s" s="8">
        <v>50</v>
      </c>
      <c r="I49" t="s" s="8">
        <v>140</v>
      </c>
    </row>
    <row r="50" ht="16.0" customHeight="true">
      <c r="A50" t="n" s="7">
        <v>6.1190237E7</v>
      </c>
      <c r="B50" t="s" s="8">
        <v>111</v>
      </c>
      <c r="C50" t="n" s="8">
        <f>IF(false,"120922351", "120922351")</f>
      </c>
      <c r="D50" t="s" s="8">
        <v>90</v>
      </c>
      <c r="E50" t="n" s="8">
        <v>1.0</v>
      </c>
      <c r="F50" t="n" s="8">
        <v>839.0</v>
      </c>
      <c r="G50" t="s" s="8">
        <v>53</v>
      </c>
      <c r="H50" t="s" s="8">
        <v>50</v>
      </c>
      <c r="I50" t="s" s="8">
        <v>141</v>
      </c>
    </row>
    <row r="51" ht="16.0" customHeight="true">
      <c r="A51" t="n" s="7">
        <v>6.1414586E7</v>
      </c>
      <c r="B51" t="s" s="8">
        <v>51</v>
      </c>
      <c r="C51" t="n" s="8">
        <f>IF(false,"005-1358", "005-1358")</f>
      </c>
      <c r="D51" t="s" s="8">
        <v>142</v>
      </c>
      <c r="E51" t="n" s="8">
        <v>2.0</v>
      </c>
      <c r="F51" t="n" s="8">
        <v>1978.0</v>
      </c>
      <c r="G51" t="s" s="8">
        <v>53</v>
      </c>
      <c r="H51" t="s" s="8">
        <v>50</v>
      </c>
      <c r="I51" t="s" s="8">
        <v>143</v>
      </c>
    </row>
    <row r="52" ht="16.0" customHeight="true">
      <c r="A52" t="n" s="7">
        <v>6.1298401E7</v>
      </c>
      <c r="B52" t="s" s="8">
        <v>59</v>
      </c>
      <c r="C52" t="n" s="8">
        <f>IF(false,"120922353", "120922353")</f>
      </c>
      <c r="D52" t="s" s="8">
        <v>99</v>
      </c>
      <c r="E52" t="n" s="8">
        <v>1.0</v>
      </c>
      <c r="F52" t="n" s="8">
        <v>712.0</v>
      </c>
      <c r="G52" t="s" s="8">
        <v>53</v>
      </c>
      <c r="H52" t="s" s="8">
        <v>50</v>
      </c>
      <c r="I52" t="s" s="8">
        <v>144</v>
      </c>
    </row>
    <row r="53" ht="16.0" customHeight="true">
      <c r="A53" t="n" s="7">
        <v>6.1255786E7</v>
      </c>
      <c r="B53" t="s" s="8">
        <v>59</v>
      </c>
      <c r="C53" t="n" s="8">
        <f>IF(false,"2152400617", "2152400617")</f>
      </c>
      <c r="D53" t="s" s="8">
        <v>83</v>
      </c>
      <c r="E53" t="n" s="8">
        <v>1.0</v>
      </c>
      <c r="F53" t="n" s="8">
        <v>2099.0</v>
      </c>
      <c r="G53" t="s" s="8">
        <v>53</v>
      </c>
      <c r="H53" t="s" s="8">
        <v>50</v>
      </c>
      <c r="I53" t="s" s="8">
        <v>145</v>
      </c>
    </row>
    <row r="54" ht="16.0" customHeight="true">
      <c r="A54" t="n" s="7">
        <v>6.0609953E7</v>
      </c>
      <c r="B54" t="s" s="8">
        <v>80</v>
      </c>
      <c r="C54" t="n" s="8">
        <f>IF(false,"2152400608", "2152400608")</f>
      </c>
      <c r="D54" t="s" s="8">
        <v>146</v>
      </c>
      <c r="E54" t="n" s="8">
        <v>1.0</v>
      </c>
      <c r="F54" t="n" s="8">
        <v>1758.0</v>
      </c>
      <c r="G54" t="s" s="8">
        <v>53</v>
      </c>
      <c r="H54" t="s" s="8">
        <v>50</v>
      </c>
      <c r="I54" t="s" s="8">
        <v>147</v>
      </c>
    </row>
    <row r="55" ht="16.0" customHeight="true">
      <c r="A55" t="n" s="7">
        <v>6.1519736E7</v>
      </c>
      <c r="B55" t="s" s="8">
        <v>51</v>
      </c>
      <c r="C55" t="n" s="8">
        <f>IF(false,"008-577", "008-577")</f>
      </c>
      <c r="D55" t="s" s="8">
        <v>114</v>
      </c>
      <c r="E55" t="n" s="8">
        <v>1.0</v>
      </c>
      <c r="F55" t="n" s="8">
        <v>854.0</v>
      </c>
      <c r="G55" t="s" s="8">
        <v>53</v>
      </c>
      <c r="H55" t="s" s="8">
        <v>50</v>
      </c>
      <c r="I55" t="s" s="8">
        <v>148</v>
      </c>
    </row>
    <row r="56" ht="16.0" customHeight="true">
      <c r="A56" t="n" s="7">
        <v>6.1099334E7</v>
      </c>
      <c r="B56" t="s" s="8">
        <v>55</v>
      </c>
      <c r="C56" t="n" s="8">
        <f>IF(false,"120922353", "120922353")</f>
      </c>
      <c r="D56" t="s" s="8">
        <v>99</v>
      </c>
      <c r="E56" t="n" s="8">
        <v>1.0</v>
      </c>
      <c r="F56" t="n" s="8">
        <v>839.0</v>
      </c>
      <c r="G56" t="s" s="8">
        <v>53</v>
      </c>
      <c r="H56" t="s" s="8">
        <v>50</v>
      </c>
      <c r="I56" t="s" s="8">
        <v>149</v>
      </c>
    </row>
    <row r="57" ht="16.0" customHeight="true">
      <c r="A57" t="n" s="7">
        <v>6.0601817E7</v>
      </c>
      <c r="B57" t="s" s="8">
        <v>80</v>
      </c>
      <c r="C57" t="n" s="8">
        <f>IF(false,"120921743", "120921743")</f>
      </c>
      <c r="D57" t="s" s="8">
        <v>150</v>
      </c>
      <c r="E57" t="n" s="8">
        <v>1.0</v>
      </c>
      <c r="F57" t="n" s="8">
        <v>989.0</v>
      </c>
      <c r="G57" t="s" s="8">
        <v>53</v>
      </c>
      <c r="H57" t="s" s="8">
        <v>50</v>
      </c>
      <c r="I57" t="s" s="8">
        <v>151</v>
      </c>
    </row>
    <row r="58" ht="16.0" customHeight="true">
      <c r="A58" t="n" s="7">
        <v>6.0814887E7</v>
      </c>
      <c r="B58" t="s" s="8">
        <v>106</v>
      </c>
      <c r="C58" t="n" s="8">
        <f>IF(false,"120922351", "120922351")</f>
      </c>
      <c r="D58" t="s" s="8">
        <v>90</v>
      </c>
      <c r="E58" t="n" s="8">
        <v>1.0</v>
      </c>
      <c r="F58" t="n" s="8">
        <v>714.0</v>
      </c>
      <c r="G58" t="s" s="8">
        <v>53</v>
      </c>
      <c r="H58" t="s" s="8">
        <v>50</v>
      </c>
      <c r="I58" t="s" s="8">
        <v>152</v>
      </c>
    </row>
    <row r="59" ht="16.0" customHeight="true">
      <c r="A59" t="n" s="7">
        <v>6.0926094E7</v>
      </c>
      <c r="B59" t="s" s="8">
        <v>106</v>
      </c>
      <c r="C59" t="n" s="8">
        <f>IF(false,"120921439", "120921439")</f>
      </c>
      <c r="D59" t="s" s="8">
        <v>52</v>
      </c>
      <c r="E59" t="n" s="8">
        <v>1.0</v>
      </c>
      <c r="F59" t="n" s="8">
        <v>600.0</v>
      </c>
      <c r="G59" t="s" s="8">
        <v>53</v>
      </c>
      <c r="H59" t="s" s="8">
        <v>50</v>
      </c>
      <c r="I59" t="s" s="8">
        <v>153</v>
      </c>
    </row>
    <row r="60" ht="16.0" customHeight="true">
      <c r="A60" t="n" s="7">
        <v>6.1301418E7</v>
      </c>
      <c r="B60" t="s" s="8">
        <v>59</v>
      </c>
      <c r="C60" t="n" s="8">
        <f>IF(false,"005-1520", "005-1520")</f>
      </c>
      <c r="D60" t="s" s="8">
        <v>154</v>
      </c>
      <c r="E60" t="n" s="8">
        <v>1.0</v>
      </c>
      <c r="F60" t="n" s="8">
        <v>1230.0</v>
      </c>
      <c r="G60" t="s" s="8">
        <v>53</v>
      </c>
      <c r="H60" t="s" s="8">
        <v>50</v>
      </c>
      <c r="I60" t="s" s="8">
        <v>155</v>
      </c>
    </row>
    <row r="61" ht="16.0" customHeight="true">
      <c r="A61" t="n" s="7">
        <v>6.1054565E7</v>
      </c>
      <c r="B61" t="s" s="8">
        <v>55</v>
      </c>
      <c r="C61" t="n" s="8">
        <f>IF(false,"120923103", "120923103")</f>
      </c>
      <c r="D61" t="s" s="8">
        <v>156</v>
      </c>
      <c r="E61" t="n" s="8">
        <v>1.0</v>
      </c>
      <c r="F61" t="n" s="8">
        <v>3845.0</v>
      </c>
      <c r="G61" t="s" s="8">
        <v>53</v>
      </c>
      <c r="H61" t="s" s="8">
        <v>50</v>
      </c>
      <c r="I61" t="s" s="8">
        <v>157</v>
      </c>
    </row>
    <row r="62" ht="16.0" customHeight="true">
      <c r="A62" t="n" s="7">
        <v>6.1350962E7</v>
      </c>
      <c r="B62" t="s" s="8">
        <v>59</v>
      </c>
      <c r="C62" t="n" s="8">
        <f>IF(false,"01-004117", "01-004117")</f>
      </c>
      <c r="D62" t="s" s="8">
        <v>116</v>
      </c>
      <c r="E62" t="n" s="8">
        <v>1.0</v>
      </c>
      <c r="F62" t="n" s="8">
        <v>725.0</v>
      </c>
      <c r="G62" t="s" s="8">
        <v>53</v>
      </c>
      <c r="H62" t="s" s="8">
        <v>50</v>
      </c>
      <c r="I62" t="s" s="8">
        <v>158</v>
      </c>
    </row>
    <row r="63" ht="16.0" customHeight="true">
      <c r="A63" t="n" s="7">
        <v>6.1362267E7</v>
      </c>
      <c r="B63" t="s" s="8">
        <v>51</v>
      </c>
      <c r="C63" t="n" s="8">
        <f>IF(false,"002-899", "002-899")</f>
      </c>
      <c r="D63" t="s" s="8">
        <v>159</v>
      </c>
      <c r="E63" t="n" s="8">
        <v>1.0</v>
      </c>
      <c r="F63" t="n" s="8">
        <v>455.0</v>
      </c>
      <c r="G63" t="s" s="8">
        <v>53</v>
      </c>
      <c r="H63" t="s" s="8">
        <v>50</v>
      </c>
      <c r="I63" t="s" s="8">
        <v>160</v>
      </c>
    </row>
    <row r="64" ht="16.0" customHeight="true">
      <c r="A64" t="n" s="7">
        <v>6.1205021E7</v>
      </c>
      <c r="B64" t="s" s="8">
        <v>111</v>
      </c>
      <c r="C64" t="n" s="8">
        <f>IF(false,"120922353", "120922353")</f>
      </c>
      <c r="D64" t="s" s="8">
        <v>99</v>
      </c>
      <c r="E64" t="n" s="8">
        <v>1.0</v>
      </c>
      <c r="F64" t="n" s="8">
        <v>712.0</v>
      </c>
      <c r="G64" t="s" s="8">
        <v>53</v>
      </c>
      <c r="H64" t="s" s="8">
        <v>50</v>
      </c>
      <c r="I64" t="s" s="8">
        <v>161</v>
      </c>
    </row>
    <row r="65" ht="16.0" customHeight="true">
      <c r="A65" t="n" s="7">
        <v>6.1571333E7</v>
      </c>
      <c r="B65" t="s" s="8">
        <v>57</v>
      </c>
      <c r="C65" t="n" s="8">
        <f>IF(false,"120922957", "120922957")</f>
      </c>
      <c r="D65" t="s" s="8">
        <v>162</v>
      </c>
      <c r="E65" t="n" s="8">
        <v>1.0</v>
      </c>
      <c r="F65" t="n" s="8">
        <v>1199.0</v>
      </c>
      <c r="G65" t="s" s="8">
        <v>53</v>
      </c>
      <c r="H65" t="s" s="8">
        <v>50</v>
      </c>
      <c r="I65" t="s" s="8">
        <v>163</v>
      </c>
    </row>
    <row r="66" ht="16.0" customHeight="true">
      <c r="A66" t="n" s="7">
        <v>6.1507438E7</v>
      </c>
      <c r="B66" t="s" s="8">
        <v>51</v>
      </c>
      <c r="C66" t="n" s="8">
        <f>IF(false,"002-899", "002-899")</f>
      </c>
      <c r="D66" t="s" s="8">
        <v>159</v>
      </c>
      <c r="E66" t="n" s="8">
        <v>2.0</v>
      </c>
      <c r="F66" t="n" s="8">
        <v>872.0</v>
      </c>
      <c r="G66" t="s" s="8">
        <v>53</v>
      </c>
      <c r="H66" t="s" s="8">
        <v>50</v>
      </c>
      <c r="I66" t="s" s="8">
        <v>164</v>
      </c>
    </row>
    <row r="67" ht="16.0" customHeight="true">
      <c r="A67" t="n" s="7">
        <v>6.1500598E7</v>
      </c>
      <c r="B67" t="s" s="8">
        <v>51</v>
      </c>
      <c r="C67" t="n" s="8">
        <f>IF(false,"120921439", "120921439")</f>
      </c>
      <c r="D67" t="s" s="8">
        <v>52</v>
      </c>
      <c r="E67" t="n" s="8">
        <v>1.0</v>
      </c>
      <c r="F67" t="n" s="8">
        <v>600.0</v>
      </c>
      <c r="G67" t="s" s="8">
        <v>53</v>
      </c>
      <c r="H67" t="s" s="8">
        <v>50</v>
      </c>
      <c r="I67" t="s" s="8">
        <v>165</v>
      </c>
    </row>
    <row r="68" ht="16.0" customHeight="true">
      <c r="A68" t="n" s="7">
        <v>6.1247853E7</v>
      </c>
      <c r="B68" t="s" s="8">
        <v>59</v>
      </c>
      <c r="C68" t="n" s="8">
        <f>IF(false,"008-576", "008-576")</f>
      </c>
      <c r="D68" t="s" s="8">
        <v>68</v>
      </c>
      <c r="E68" t="n" s="8">
        <v>2.0</v>
      </c>
      <c r="F68" t="n" s="8">
        <v>1708.0</v>
      </c>
      <c r="G68" t="s" s="8">
        <v>53</v>
      </c>
      <c r="H68" t="s" s="8">
        <v>50</v>
      </c>
      <c r="I68" t="s" s="8">
        <v>166</v>
      </c>
    </row>
    <row r="69" ht="16.0" customHeight="true">
      <c r="A69" t="n" s="7">
        <v>6.1328447E7</v>
      </c>
      <c r="B69" t="s" s="8">
        <v>59</v>
      </c>
      <c r="C69" t="n" s="8">
        <f>IF(false,"120922035", "120922035")</f>
      </c>
      <c r="D69" t="s" s="8">
        <v>56</v>
      </c>
      <c r="E69" t="n" s="8">
        <v>3.0</v>
      </c>
      <c r="F69" t="n" s="8">
        <v>2646.0</v>
      </c>
      <c r="G69" t="s" s="8">
        <v>53</v>
      </c>
      <c r="H69" t="s" s="8">
        <v>50</v>
      </c>
      <c r="I69" t="s" s="8">
        <v>167</v>
      </c>
    </row>
    <row r="70" ht="16.0" customHeight="true">
      <c r="A70" t="n" s="7">
        <v>6.1527472E7</v>
      </c>
      <c r="B70" t="s" s="8">
        <v>51</v>
      </c>
      <c r="C70" t="n" s="8">
        <f>IF(false,"120922131", "120922131")</f>
      </c>
      <c r="D70" t="s" s="8">
        <v>168</v>
      </c>
      <c r="E70" t="n" s="8">
        <v>1.0</v>
      </c>
      <c r="F70" t="n" s="8">
        <v>776.0</v>
      </c>
      <c r="G70" t="s" s="8">
        <v>53</v>
      </c>
      <c r="H70" t="s" s="8">
        <v>50</v>
      </c>
      <c r="I70" t="s" s="8">
        <v>169</v>
      </c>
    </row>
    <row r="71" ht="16.0" customHeight="true">
      <c r="A71" t="n" s="7">
        <v>6.1528918E7</v>
      </c>
      <c r="B71" t="s" s="8">
        <v>51</v>
      </c>
      <c r="C71" t="n" s="8">
        <f>IF(false,"120923125", "120923125")</f>
      </c>
      <c r="D71" t="s" s="8">
        <v>102</v>
      </c>
      <c r="E71" t="n" s="8">
        <v>1.0</v>
      </c>
      <c r="F71" t="n" s="8">
        <v>3199.0</v>
      </c>
      <c r="G71" t="s" s="8">
        <v>53</v>
      </c>
      <c r="H71" t="s" s="8">
        <v>50</v>
      </c>
      <c r="I71" t="s" s="8">
        <v>170</v>
      </c>
    </row>
    <row r="72" ht="16.0" customHeight="true">
      <c r="A72" t="n" s="7">
        <v>6.1338961E7</v>
      </c>
      <c r="B72" t="s" s="8">
        <v>59</v>
      </c>
      <c r="C72" t="n" s="8">
        <f>IF(false,"008-575", "008-575")</f>
      </c>
      <c r="D72" t="s" s="8">
        <v>171</v>
      </c>
      <c r="E72" t="n" s="8">
        <v>1.0</v>
      </c>
      <c r="F72" t="n" s="8">
        <v>809.0</v>
      </c>
      <c r="G72" t="s" s="8">
        <v>53</v>
      </c>
      <c r="H72" t="s" s="8">
        <v>50</v>
      </c>
      <c r="I72" t="s" s="8">
        <v>172</v>
      </c>
    </row>
    <row r="73" ht="16.0" customHeight="true">
      <c r="A73" t="n" s="7">
        <v>6.1149158E7</v>
      </c>
      <c r="B73" t="s" s="8">
        <v>111</v>
      </c>
      <c r="C73" t="n" s="8">
        <f>IF(false,"120921744", "120921744")</f>
      </c>
      <c r="D73" t="s" s="8">
        <v>173</v>
      </c>
      <c r="E73" t="n" s="8">
        <v>1.0</v>
      </c>
      <c r="F73" t="n" s="8">
        <v>838.0</v>
      </c>
      <c r="G73" t="s" s="8">
        <v>53</v>
      </c>
      <c r="H73" t="s" s="8">
        <v>50</v>
      </c>
      <c r="I73" t="s" s="8">
        <v>174</v>
      </c>
    </row>
    <row r="74" ht="16.0" customHeight="true">
      <c r="A74" t="n" s="7">
        <v>6.1531278E7</v>
      </c>
      <c r="B74" t="s" s="8">
        <v>51</v>
      </c>
      <c r="C74" t="n" s="8">
        <f>IF(false,"01-004214", "01-004214")</f>
      </c>
      <c r="D74" t="s" s="8">
        <v>175</v>
      </c>
      <c r="E74" t="n" s="8">
        <v>2.0</v>
      </c>
      <c r="F74" t="n" s="8">
        <v>2798.0</v>
      </c>
      <c r="G74" t="s" s="8">
        <v>53</v>
      </c>
      <c r="H74" t="s" s="8">
        <v>50</v>
      </c>
      <c r="I74" t="s" s="8">
        <v>176</v>
      </c>
    </row>
    <row r="75" ht="16.0" customHeight="true"/>
    <row r="76" ht="16.0" customHeight="true">
      <c r="A76" t="s" s="1">
        <v>37</v>
      </c>
      <c r="B76" s="1"/>
      <c r="C76" s="1"/>
      <c r="D76" s="1"/>
      <c r="E76" s="1"/>
      <c r="F76" t="n" s="8">
        <v>111373.0</v>
      </c>
      <c r="G76" s="2"/>
    </row>
    <row r="77" ht="16.0" customHeight="true"/>
    <row r="78" ht="16.0" customHeight="true">
      <c r="A78" t="s" s="1">
        <v>36</v>
      </c>
    </row>
    <row r="79" ht="34.0" customHeight="true">
      <c r="A79" t="s" s="9">
        <v>38</v>
      </c>
      <c r="B79" t="s" s="9">
        <v>0</v>
      </c>
      <c r="C79" t="s" s="9">
        <v>43</v>
      </c>
      <c r="D79" t="s" s="9">
        <v>1</v>
      </c>
      <c r="E79" t="s" s="9">
        <v>2</v>
      </c>
      <c r="F79" t="s" s="9">
        <v>39</v>
      </c>
      <c r="G79" t="s" s="9">
        <v>5</v>
      </c>
      <c r="H79" t="s" s="9">
        <v>3</v>
      </c>
      <c r="I79" t="s" s="9">
        <v>4</v>
      </c>
    </row>
    <row r="80" ht="16.0" customHeight="true">
      <c r="A80" t="n" s="8">
        <v>6.1220354E7</v>
      </c>
      <c r="B80" t="s" s="8">
        <v>111</v>
      </c>
      <c r="C80" t="n" s="8">
        <f>IF(false,"120922035", "120922035")</f>
      </c>
      <c r="D80" t="s" s="8">
        <v>56</v>
      </c>
      <c r="E80" t="n" s="8">
        <v>1.0</v>
      </c>
      <c r="F80" t="n" s="8">
        <v>-935.0</v>
      </c>
      <c r="G80" t="s" s="8">
        <v>177</v>
      </c>
      <c r="H80" t="s" s="8">
        <v>57</v>
      </c>
      <c r="I80" t="s" s="8">
        <v>178</v>
      </c>
    </row>
    <row r="81" ht="16.0" customHeight="true">
      <c r="A81" t="n" s="8">
        <v>5.9544133E7</v>
      </c>
      <c r="B81" t="s" s="8">
        <v>179</v>
      </c>
      <c r="C81" t="n" s="8">
        <f>IF(false,"120921956", "120921956")</f>
      </c>
      <c r="D81" t="s" s="8">
        <v>91</v>
      </c>
      <c r="E81" t="n" s="8">
        <v>2.0</v>
      </c>
      <c r="F81" t="n" s="8">
        <v>-5160.0</v>
      </c>
      <c r="G81" t="s" s="8">
        <v>177</v>
      </c>
      <c r="H81" t="s" s="8">
        <v>57</v>
      </c>
      <c r="I81" t="s" s="8">
        <v>180</v>
      </c>
    </row>
    <row r="82" ht="16.0" customHeight="true">
      <c r="A82" t="n" s="8">
        <v>6.133419E7</v>
      </c>
      <c r="B82" t="s" s="8">
        <v>59</v>
      </c>
      <c r="C82" t="n" s="8">
        <f>IF(false,"01-004117", "01-004117")</f>
      </c>
      <c r="D82" t="s" s="8">
        <v>116</v>
      </c>
      <c r="E82" t="n" s="8">
        <v>3.0</v>
      </c>
      <c r="F82" t="n" s="8">
        <v>-2175.0</v>
      </c>
      <c r="G82" t="s" s="8">
        <v>177</v>
      </c>
      <c r="H82" t="s" s="8">
        <v>57</v>
      </c>
      <c r="I82" t="s" s="8">
        <v>181</v>
      </c>
    </row>
    <row r="83" ht="16.0" customHeight="true"/>
    <row r="84" ht="16.0" customHeight="true">
      <c r="A84" t="s" s="1">
        <v>37</v>
      </c>
      <c r="F84" t="n" s="8">
        <v>-8270.0</v>
      </c>
      <c r="G84" s="2"/>
      <c r="H84" s="0"/>
      <c r="I84" s="0"/>
    </row>
    <row r="85" ht="16.0" customHeight="true">
      <c r="A85" s="1"/>
      <c r="B85" s="1"/>
      <c r="C85" s="1"/>
      <c r="D85" s="1"/>
      <c r="E85" s="1"/>
      <c r="F85" s="1"/>
      <c r="G85" s="1"/>
      <c r="H85" s="1"/>
      <c r="I85" s="1"/>
    </row>
    <row r="86" ht="16.0" customHeight="true">
      <c r="A86" t="s" s="1">
        <v>40</v>
      </c>
    </row>
    <row r="87" ht="34.0" customHeight="true">
      <c r="A87" t="s" s="9">
        <v>47</v>
      </c>
      <c r="B87" t="s" s="9">
        <v>48</v>
      </c>
      <c r="C87" s="9"/>
      <c r="D87" s="9"/>
      <c r="E87" s="9"/>
      <c r="F87" t="s" s="9">
        <v>39</v>
      </c>
      <c r="G87" t="s" s="9">
        <v>5</v>
      </c>
      <c r="H87" t="s" s="9">
        <v>3</v>
      </c>
      <c r="I87" t="s" s="9">
        <v>4</v>
      </c>
    </row>
    <row r="88" ht="16.0" customHeight="true"/>
    <row r="89" ht="16.0" customHeight="true">
      <c r="A89" t="s" s="1">
        <v>37</v>
      </c>
      <c r="F89" t="n" s="8">
        <v>0.0</v>
      </c>
      <c r="G89" s="2"/>
      <c r="H89" s="0"/>
      <c r="I89" s="0"/>
    </row>
    <row r="90" ht="16.0" customHeight="true">
      <c r="A90" s="1"/>
      <c r="B90" s="1"/>
      <c r="C90" s="1"/>
      <c r="D90" s="1"/>
      <c r="E90" s="1"/>
      <c r="F90" s="1"/>
      <c r="G90" s="1"/>
      <c r="H90" s="1"/>
      <c r="I9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