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<sst xmlns="http://schemas.openxmlformats.org/spreadsheetml/2006/main" count="1012" uniqueCount="202">
  <si>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</si>
  <si>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</si>
  <si>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</si>
  <si>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</si>
  <si>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</si>
  <si>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</si>
  <si>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</si>
  <si>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</si>
  <si>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</si>
  <si>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</si>
  <si>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</si>
  <si>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</si>
  <si>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</si>
  <si>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</si>
  <si>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</si>
  <si>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</si>
  <si>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</si>
  <si>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</si>
  <si>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</si>
  <si>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</si>
  <si>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</si>
  <si>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</si>
  <si>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</si>
  <si>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</si>
  <si>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</si>
  <si>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</si>
  <si>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</si>
  <si>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</si>
  <si>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</si>
  <si>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</si>
  <si>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</si>
  <si>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</si>
  <si>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</si>
  <si>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</si>
  <si>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</si>
  <si>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</si>
  <si>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</si>
  <si>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</si>
  <si>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</si>
  <si>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</si>
  <si>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</si>
  <si>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</si>
  <si>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</si>
  <si>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</si>
  <si>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</si>
  <si>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</si>
  <si>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</si>
  <si>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</si>
  <si>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</si>
  <si>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</si>
  <si>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26.08.2021</t>
  </si>
  <si>
    <t>23.08.2021</t>
  </si>
  <si>
    <t>Joonies подгузники Premium Soft M (6-11 кг), 58 шт.</t>
  </si>
  <si>
    <t>Платёж покупателя</t>
  </si>
  <si>
    <t>25.08.2021</t>
  </si>
  <si>
    <t>612406c95a39512bb4feae92</t>
  </si>
  <si>
    <t>Goo.N подгузники Ultra M (6-11 кг), 80 шт.</t>
  </si>
  <si>
    <t>6124084fdbdc31fa3c0d2da1</t>
  </si>
  <si>
    <t>24.08.2021</t>
  </si>
  <si>
    <t>YokoSun трусики Premium L (9-14 кг) 44 шт., белый</t>
  </si>
  <si>
    <t>612545b49066f462ef021e1a</t>
  </si>
  <si>
    <t>22.08.2021</t>
  </si>
  <si>
    <t>Протеин Optimum Nutrition 100% Whey Gold Standard (2100-2353 г) кофе</t>
  </si>
  <si>
    <t>6122425ab9f8edcb1a013210</t>
  </si>
  <si>
    <t>Satisfyer Стимулятор Pro Deluxe Next Gen, rose gold/white</t>
  </si>
  <si>
    <t>6122924b32da83c6bc962a54</t>
  </si>
  <si>
    <t>Satisfyer Вибромассажер Wand-er Woman 34 см (J2018-47), фиолетовый</t>
  </si>
  <si>
    <t>6122963c7399010b3b83288d</t>
  </si>
  <si>
    <t>Manuoki подгузники UltraThin M (6-11 кг) 56 шт.</t>
  </si>
  <si>
    <t>6123ec24c3080ff98c15a3cb</t>
  </si>
  <si>
    <t>Manuoki трусики L (9-14 кг), 44 шт.</t>
  </si>
  <si>
    <t>6124eba42af6cd4fe75846d6</t>
  </si>
  <si>
    <t>Satisfyer Стимулятор Penguin, черный/белый</t>
  </si>
  <si>
    <t>612412ca5a3951792dfeaf52</t>
  </si>
  <si>
    <t>15.08.2021</t>
  </si>
  <si>
    <t>Satisfyer Вибратор из силикона Sexy Secret Panty 8.2 см, красный</t>
  </si>
  <si>
    <t>6125f43f7399014cdb9f98af</t>
  </si>
  <si>
    <t>Satisfyer Набор анальных пробок Booty Call (Plugs) 14 см, черный</t>
  </si>
  <si>
    <t>Аминокислотный комплекс Optimum Nutrition Superior Amino 2222 (320 таблеток)</t>
  </si>
  <si>
    <t>6125f2b920d51d2b334d301a</t>
  </si>
  <si>
    <t>21.08.2021</t>
  </si>
  <si>
    <t>Satisfyer Вибратор силиконовый Endless Fun (Partner Multifun 3), 23.5 см, blue</t>
  </si>
  <si>
    <t>61260620954f6bb1d9aeefbe</t>
  </si>
  <si>
    <t>612405532fe0981ca4306c43</t>
  </si>
  <si>
    <t>6123e7822af6cd179656fad8</t>
  </si>
  <si>
    <t>16.08.2021</t>
  </si>
  <si>
    <t>Joonies трусики Premium Soft L (9-14 кг), 44 шт.</t>
  </si>
  <si>
    <t>61260f1f954f6b18c8aeef63</t>
  </si>
  <si>
    <t>Аминокислотный комплекс Optimum Nutrition Essential Amino Energy (585 г)</t>
  </si>
  <si>
    <t>6123928adbdc31a33810ef53</t>
  </si>
  <si>
    <t>Зубная паста Perioe Pumping Cool mint, 285 г</t>
  </si>
  <si>
    <t>6120bad203c378126e5990dc</t>
  </si>
  <si>
    <t>Meine Liebe, Карандаш-пятновыводитель кислородный универсальный</t>
  </si>
  <si>
    <t>6121f8468927ca3646d9742a</t>
  </si>
  <si>
    <t>10.08.2021</t>
  </si>
  <si>
    <t>Смесь Kabrita 3 GOLD для комфортного пищеварения, старше 12 месяцев, 800 г</t>
  </si>
  <si>
    <t>612630d7954f6b5117aeeff9</t>
  </si>
  <si>
    <t>Минерально-витаминный комплекс Optimum Nutrition Opti-Women (120 капсул)</t>
  </si>
  <si>
    <t>6120ea0cc3080fa273f8962e</t>
  </si>
  <si>
    <t>612514ff03c37853b453e648</t>
  </si>
  <si>
    <t>Joonies подгузники Premium Soft NB (0-5 кг) 24 шт.</t>
  </si>
  <si>
    <t>6126386e04e94327493bfa95</t>
  </si>
  <si>
    <t>Протеин Optimum Nutrition 100% Whey Gold Standard (819-943 г) шоколад мальт</t>
  </si>
  <si>
    <t>6123641894d5273049ab99ef</t>
  </si>
  <si>
    <t>20.08.2021</t>
  </si>
  <si>
    <t>612641e10fe995298ff05028</t>
  </si>
  <si>
    <t>YokoSun подгузники M (5-10 кг), 62 шт.</t>
  </si>
  <si>
    <t>61264b9094d52756158acd2c</t>
  </si>
  <si>
    <t>09.08.2021</t>
  </si>
  <si>
    <t>YokoSun трусики Premium XL (12-20 кг) 38 шт., белый</t>
  </si>
  <si>
    <t>61265a6973990175ec3a2e37</t>
  </si>
  <si>
    <t>61265b8af98801686e95e754</t>
  </si>
  <si>
    <t>612664aa6a86436f57ae876a</t>
  </si>
  <si>
    <t>KIOSHI трусики L (10-14 кг), 42 шт.</t>
  </si>
  <si>
    <t>612665a394d527c7948acd70</t>
  </si>
  <si>
    <t>YokoSun трусики L (9-14 кг), 44 шт.</t>
  </si>
  <si>
    <t>61266e6f3b31766ea1bd0173</t>
  </si>
  <si>
    <t>Goo.N трусики XXL (13-25 кг) 28 шт.</t>
  </si>
  <si>
    <t>612674f920d51d37926a87df</t>
  </si>
  <si>
    <t>Joonies трусики Standart L (9-14 кг), 42 шт., 42 шт., верблюды</t>
  </si>
  <si>
    <t>61267837954f6b28f7530321</t>
  </si>
  <si>
    <t>612685938927caf6ba0ee71b</t>
  </si>
  <si>
    <t>61268aba5a395106d35bab10</t>
  </si>
  <si>
    <t>Зубная паста Perioe Pumping Citrus, 285 г</t>
  </si>
  <si>
    <t>61268e56c5311b41d63dd66f</t>
  </si>
  <si>
    <t>Goo.N трусики L (9-14 кг) 44 шт.</t>
  </si>
  <si>
    <t>61268ec3c5311b567f3dd6a5</t>
  </si>
  <si>
    <t>Goo.N трусики XL (12-20 кг) 38 шт.</t>
  </si>
  <si>
    <t>Протеин Optimum Nutrition 100% Whey Gold Standard (4545-4704 г) двойной шоколад</t>
  </si>
  <si>
    <t>61268efcbed21e7fa3908864</t>
  </si>
  <si>
    <t>6126903b94d52739eed3cfc2</t>
  </si>
  <si>
    <t>Смесь БИБИКОЛЬ Нэнни 4, с 18 месяцев, 800 г</t>
  </si>
  <si>
    <t>61214eba954f6ba94466376e</t>
  </si>
  <si>
    <t>61269b04f9880114502564bf</t>
  </si>
  <si>
    <t>6124f43e99d6ef0e2fb7f7a3</t>
  </si>
  <si>
    <t>Протеин Optimum Nutrition 100% Casein Gold Standard (1812-1820 г) шоколад-арахисовое масло</t>
  </si>
  <si>
    <t>612522aa20d51d10284d2f78</t>
  </si>
  <si>
    <t>Гейнер Optimum Nutrition Serious Mass (5.44 кг) банан</t>
  </si>
  <si>
    <t>61255008f78dba1b466743a1</t>
  </si>
  <si>
    <t>Стиральный порошок Lion Top Hang-to-Dry Indoors, 0.9 кг</t>
  </si>
  <si>
    <t>6126213a8927ca73455a55cf</t>
  </si>
  <si>
    <t>Joonies трусики Comfort XL (12-17 кг), 38 шт.</t>
  </si>
  <si>
    <t>6125ea442af6cd368b5847ca</t>
  </si>
  <si>
    <t>Минерально-витаминный комплекс Optimum Nutrition Opti-Men (150 таблеток)</t>
  </si>
  <si>
    <t>6125cfa35a3951154f76b754</t>
  </si>
  <si>
    <t>Набор Some By Mi Yuja Niacin 30 Days Brightening Starter Kit</t>
  </si>
  <si>
    <t>61256f54bed21e4976a4406c</t>
  </si>
  <si>
    <t>Goo.N трусики Ultra XXL (13-25 кг) 36 шт.</t>
  </si>
  <si>
    <t>61262dc9f4c0cb6fe1f0bd95</t>
  </si>
  <si>
    <t>61255ae6f78dba5b9a6743fc</t>
  </si>
  <si>
    <t>6125cf2e792ab112b8bda38a</t>
  </si>
  <si>
    <t>61256ee43620c239ae5a5aa0</t>
  </si>
  <si>
    <t>Esthetic House шампунь для волос протеиновый CP-1 Bright Complex Intense Nourishing, 500 мл</t>
  </si>
  <si>
    <t>612542443b317610ed582c8c</t>
  </si>
  <si>
    <t>6124c64d04e9434fcb6f6f9a</t>
  </si>
  <si>
    <t>Смесь Kabrita 2 GOLD для комфортного пищеварения, 6-12 месяцев, 400 г</t>
  </si>
  <si>
    <t>6125d3bddbdc31c4cbbbdb4f</t>
  </si>
  <si>
    <t>YokoSun подгузники Premium M (5-10 кг) 62 шт., белый</t>
  </si>
  <si>
    <t>6124bb34792ab14ee8369d23</t>
  </si>
  <si>
    <t>Merries подгузники L (9-14 кг), 54 шт.</t>
  </si>
  <si>
    <t>61265733c3080f04fce2e1f6</t>
  </si>
  <si>
    <t>Merries подгузники L (9-14 кг), 64 шт.</t>
  </si>
  <si>
    <t>612534e7c5311b6851a72926</t>
  </si>
  <si>
    <t>Meine Liebe, гель для мытья овощей, фруктов, детской посуды и игрушек, 485 мл</t>
  </si>
  <si>
    <t>6124a85432da839252d205d1</t>
  </si>
  <si>
    <t>Manuoki трусики XXL (15+ кг), 36 шт.</t>
  </si>
  <si>
    <t>612485f099d6ef25264120c7</t>
  </si>
  <si>
    <t>Merries трусики L (9-14 кг), 44 шт.</t>
  </si>
  <si>
    <t>612481c8f988014df2be915a</t>
  </si>
  <si>
    <t>612492df3620c274a20e9a8b</t>
  </si>
  <si>
    <t>Goo.N трусики Ultra L (9-14 кг), 56 шт.</t>
  </si>
  <si>
    <t>6123f32df4c0cb6e93b8ef66</t>
  </si>
  <si>
    <t>Joonies трусики Standart M (6-11 кг), 52 шт.</t>
  </si>
  <si>
    <t>612625e373990160569f9909</t>
  </si>
  <si>
    <t>6123e54c32da83cdd1d2057b</t>
  </si>
  <si>
    <t>6123f6ad32da833894d2051a</t>
  </si>
  <si>
    <t>Протеин Optimum Nutrition 100% Whey Gold Standard (2100-2353 г) двойной шоколад</t>
  </si>
  <si>
    <t>6123ad7794d5275f4be02b08</t>
  </si>
  <si>
    <t>612387df99d6ef5a4867cc23</t>
  </si>
  <si>
    <t>61237fdfb9f8ed214d01324c</t>
  </si>
  <si>
    <t>612379b97153b3aac69d3513</t>
  </si>
  <si>
    <t>612364ef792ab12e6929be5f</t>
  </si>
  <si>
    <t>Joonies трусики Comfort L (9-14 кг), 44 шт., 2 уп.</t>
  </si>
  <si>
    <t>612534f020d51d2a294d2f96</t>
  </si>
  <si>
    <t>6123dad9f9880152b0be9114</t>
  </si>
  <si>
    <t>612399527153b3e3151bf68d</t>
  </si>
  <si>
    <t>612684f3b9f8edae39fe71d2</t>
  </si>
  <si>
    <t>KIOSHI трусики XL (12-18 кг), 36 шт.</t>
  </si>
  <si>
    <t>61246cec8927ca8595d9ec49</t>
  </si>
  <si>
    <t>6123e950dbdc3180530d2ea5</t>
  </si>
  <si>
    <t>61255ac5954f6b4c48aef015</t>
  </si>
  <si>
    <t>612410fac3080fb27f15a334</t>
  </si>
  <si>
    <t>61221b4499d6ef0d7767ccb7</t>
  </si>
  <si>
    <t>Satisfyer One Night Stand, бордовый</t>
  </si>
  <si>
    <t>6123bc88954f6b424e2905db</t>
  </si>
  <si>
    <t>6125630b04e943ec903bfa33</t>
  </si>
  <si>
    <t>6125432fb9f8ed6adc923835</t>
  </si>
  <si>
    <t>61239ea4954f6b7d382e1f79</t>
  </si>
  <si>
    <t>Возврат платежа покупателя</t>
  </si>
  <si>
    <t>61260c46c3080f781615fb2e</t>
  </si>
  <si>
    <t>612623223b3176771816e28d</t>
  </si>
  <si>
    <t>61270234c3080f125916322c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</si>
</sst>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865509.0</v>
      </c>
    </row>
    <row r="4" spans="1:9" s="3" customFormat="1" x14ac:dyDescent="0.2" ht="16.0" customHeight="true">
      <c r="A4" s="3" t="s">
        <v>34</v>
      </c>
      <c r="B4" s="10" t="n">
        <v>152087.0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6.0452245E7</v>
      </c>
      <c r="B8" s="8" t="s">
        <v>51</v>
      </c>
      <c r="C8" s="8" t="n">
        <f>IF(false,"120921957", "120921957")</f>
      </c>
      <c r="D8" s="8" t="s">
        <v>52</v>
      </c>
      <c r="E8" s="8" t="n">
        <v>1.0</v>
      </c>
      <c r="F8" s="8" t="n">
        <v>810.0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6.0452881E7</v>
      </c>
      <c r="B9" t="s" s="8">
        <v>51</v>
      </c>
      <c r="C9" t="n" s="8">
        <f>IF(false,"005-1111", "005-1111")</f>
      </c>
      <c r="D9" t="s" s="8">
        <v>56</v>
      </c>
      <c r="E9" t="n" s="8">
        <v>1.0</v>
      </c>
      <c r="F9" t="n" s="8">
        <v>1362.0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6.0588524E7</v>
      </c>
      <c r="B10" s="8" t="s">
        <v>58</v>
      </c>
      <c r="C10" s="8" t="n">
        <f>IF(false,"120921995", "120921995")</f>
      </c>
      <c r="D10" s="8" t="s">
        <v>59</v>
      </c>
      <c r="E10" s="8" t="n">
        <v>2.0</v>
      </c>
      <c r="F10" s="8" t="n">
        <v>2104.0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6.0248105E7</v>
      </c>
      <c r="B11" t="s" s="8">
        <v>61</v>
      </c>
      <c r="C11" t="n" s="8">
        <f>IF(false,"120923126", "120923126")</f>
      </c>
      <c r="D11" t="s" s="8">
        <v>62</v>
      </c>
      <c r="E11" t="n" s="8">
        <v>2.0</v>
      </c>
      <c r="F11" t="n" s="8">
        <v>7655.0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6.0291323E7</v>
      </c>
      <c r="B12" t="s" s="8">
        <v>61</v>
      </c>
      <c r="C12" t="n" s="8">
        <f>IF(false,"2152400583", "2152400583")</f>
      </c>
      <c r="D12" t="s" s="8">
        <v>64</v>
      </c>
      <c r="E12" t="n" s="8">
        <v>1.0</v>
      </c>
      <c r="F12" t="n" s="8">
        <v>999.0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6.0293506E7</v>
      </c>
      <c r="B13" s="8" t="s">
        <v>61</v>
      </c>
      <c r="C13" s="8" t="n">
        <f>IF(false,"120922955", "120922955")</f>
      </c>
      <c r="D13" s="8" t="s">
        <v>66</v>
      </c>
      <c r="E13" s="8" t="n">
        <v>1.0</v>
      </c>
      <c r="F13" s="8" t="n">
        <v>1827.0</v>
      </c>
      <c r="G13" s="8" t="s">
        <v>53</v>
      </c>
      <c r="H13" s="8" t="s">
        <v>54</v>
      </c>
      <c r="I13" s="8" t="s">
        <v>67</v>
      </c>
    </row>
    <row r="14" spans="1:9" x14ac:dyDescent="0.2" ht="16.0" customHeight="true">
      <c r="A14" s="7" t="n">
        <v>6.04371E7</v>
      </c>
      <c r="B14" s="8" t="s">
        <v>51</v>
      </c>
      <c r="C14" s="8" t="n">
        <f>IF(false,"005-1080", "005-1080")</f>
      </c>
      <c r="D14" s="8" t="s">
        <v>68</v>
      </c>
      <c r="E14" s="8" t="n">
        <v>1.0</v>
      </c>
      <c r="F14" s="8" t="n">
        <v>730.0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6.0536995E7</v>
      </c>
      <c r="B15" t="s" s="8">
        <v>58</v>
      </c>
      <c r="C15" t="n" s="8">
        <f>IF(false,"008-576", "008-576")</f>
      </c>
      <c r="D15" t="s" s="8">
        <v>70</v>
      </c>
      <c r="E15" t="n" s="8">
        <v>1.0</v>
      </c>
      <c r="F15" t="n" s="8">
        <v>682.0</v>
      </c>
      <c r="G15" t="s" s="8">
        <v>53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6.0456472E7</v>
      </c>
      <c r="B16" t="s" s="8">
        <v>58</v>
      </c>
      <c r="C16" t="n" s="8">
        <f>IF(false,"120922947", "120922947")</f>
      </c>
      <c r="D16" t="s" s="8">
        <v>72</v>
      </c>
      <c r="E16" t="n" s="8">
        <v>1.0</v>
      </c>
      <c r="F16" s="8" t="n">
        <v>1769.0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5.9131888E7</v>
      </c>
      <c r="B17" s="8" t="s">
        <v>74</v>
      </c>
      <c r="C17" s="8" t="n">
        <f>IF(false,"120922944", "120922944")</f>
      </c>
      <c r="D17" s="8" t="s">
        <v>75</v>
      </c>
      <c r="E17" s="8" t="n">
        <v>1.0</v>
      </c>
      <c r="F17" s="8" t="n">
        <v>968.0</v>
      </c>
      <c r="G17" s="8" t="s">
        <v>53</v>
      </c>
      <c r="H17" s="8" t="s">
        <v>54</v>
      </c>
      <c r="I17" s="8" t="s">
        <v>76</v>
      </c>
    </row>
    <row r="18" spans="1:9" x14ac:dyDescent="0.2" ht="16.0" customHeight="true">
      <c r="A18" s="7" t="n">
        <v>5.9131888E7</v>
      </c>
      <c r="B18" t="s" s="8">
        <v>74</v>
      </c>
      <c r="C18" t="n" s="8">
        <f>IF(false,"2152400606", "2152400606")</f>
      </c>
      <c r="D18" t="s" s="8">
        <v>77</v>
      </c>
      <c r="E18" t="n" s="8">
        <v>1.0</v>
      </c>
      <c r="F18" t="n" s="8">
        <v>423.0</v>
      </c>
      <c r="G18" t="s" s="8">
        <v>53</v>
      </c>
      <c r="H18" t="s" s="8">
        <v>54</v>
      </c>
      <c r="I18" t="s" s="8">
        <v>76</v>
      </c>
    </row>
    <row r="19" spans="1:9" ht="16.0" x14ac:dyDescent="0.2" customHeight="true">
      <c r="A19" s="7" t="n">
        <v>6.0633187E7</v>
      </c>
      <c r="B19" s="8" t="s">
        <v>54</v>
      </c>
      <c r="C19" s="8" t="n">
        <f>IF(false,"120923175", "120923175")</f>
      </c>
      <c r="D19" s="8" t="s">
        <v>78</v>
      </c>
      <c r="E19" s="8" t="n">
        <v>1.0</v>
      </c>
      <c r="F19" s="8" t="n">
        <v>3479.0</v>
      </c>
      <c r="G19" s="8" t="s">
        <v>53</v>
      </c>
      <c r="H19" s="8" t="s">
        <v>54</v>
      </c>
      <c r="I19" s="8" t="s">
        <v>79</v>
      </c>
    </row>
    <row r="20" spans="1:9" x14ac:dyDescent="0.2" ht="16.0" customHeight="true">
      <c r="A20" s="7" t="n">
        <v>6.0070373E7</v>
      </c>
      <c r="B20" s="8" t="s">
        <v>80</v>
      </c>
      <c r="C20" s="8" t="n">
        <f>IF(false,"2152400592", "2152400592")</f>
      </c>
      <c r="D20" s="8" t="s">
        <v>81</v>
      </c>
      <c r="E20" s="8" t="n">
        <v>1.0</v>
      </c>
      <c r="F20" s="8" t="n">
        <v>2129.0</v>
      </c>
      <c r="G20" s="8" t="s">
        <v>53</v>
      </c>
      <c r="H20" s="8" t="s">
        <v>54</v>
      </c>
      <c r="I20" s="8" t="s">
        <v>82</v>
      </c>
    </row>
    <row r="21" ht="16.0" customHeight="true">
      <c r="A21" t="n" s="7">
        <v>6.045163E7</v>
      </c>
      <c r="B21" t="s" s="8">
        <v>51</v>
      </c>
      <c r="C21" t="n" s="8">
        <f>IF(false,"120922944", "120922944")</f>
      </c>
      <c r="D21" t="s" s="8">
        <v>75</v>
      </c>
      <c r="E21" t="n" s="8">
        <v>1.0</v>
      </c>
      <c r="F21" t="n" s="8">
        <v>1899.0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6.0434343E7</v>
      </c>
      <c r="B22" t="s" s="8">
        <v>51</v>
      </c>
      <c r="C22" t="n" s="8">
        <f>IF(false,"120922947", "120922947")</f>
      </c>
      <c r="D22" t="s" s="8">
        <v>72</v>
      </c>
      <c r="E22" t="n" s="8">
        <v>1.0</v>
      </c>
      <c r="F22" s="8" t="n">
        <v>1769.0</v>
      </c>
      <c r="G22" s="8" t="s">
        <v>53</v>
      </c>
      <c r="H22" s="8" t="s">
        <v>54</v>
      </c>
      <c r="I22" s="8" t="s">
        <v>84</v>
      </c>
    </row>
    <row r="23" spans="1:9" x14ac:dyDescent="0.2" ht="16.0" customHeight="true">
      <c r="A23" s="7" t="n">
        <v>5.9175618E7</v>
      </c>
      <c r="B23" s="8" t="s">
        <v>85</v>
      </c>
      <c r="C23" s="8" t="n">
        <f>IF(false,"01-003884", "01-003884")</f>
      </c>
      <c r="D23" s="8" t="s">
        <v>86</v>
      </c>
      <c r="E23" s="8" t="n">
        <v>4.0</v>
      </c>
      <c r="F23" s="8" t="n">
        <v>3120.0</v>
      </c>
      <c r="G23" s="8" t="s">
        <v>53</v>
      </c>
      <c r="H23" s="8" t="s">
        <v>54</v>
      </c>
      <c r="I23" s="8" t="s">
        <v>87</v>
      </c>
    </row>
    <row r="24" ht="16.0" customHeight="true">
      <c r="A24" t="n" s="7">
        <v>6.0385836E7</v>
      </c>
      <c r="B24" t="s" s="8">
        <v>51</v>
      </c>
      <c r="C24" t="n" s="8">
        <f>IF(false,"2152400548", "2152400548")</f>
      </c>
      <c r="D24" t="s" s="8">
        <v>88</v>
      </c>
      <c r="E24" t="n" s="8">
        <v>1.0</v>
      </c>
      <c r="F24" t="n" s="8">
        <v>3699.0</v>
      </c>
      <c r="G24" t="s" s="8">
        <v>53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6.0094653E7</v>
      </c>
      <c r="B25" t="s" s="8">
        <v>80</v>
      </c>
      <c r="C25" t="n" s="8">
        <f>IF(false,"005-1413", "005-1413")</f>
      </c>
      <c r="D25" t="s" s="8">
        <v>90</v>
      </c>
      <c r="E25" t="n" s="8">
        <v>1.0</v>
      </c>
      <c r="F25" t="n" s="8">
        <v>534.0</v>
      </c>
      <c r="G25" t="s" s="8">
        <v>53</v>
      </c>
      <c r="H25" t="s" s="8">
        <v>54</v>
      </c>
      <c r="I25" t="s" s="8">
        <v>91</v>
      </c>
    </row>
    <row r="26" ht="16.0" customHeight="true">
      <c r="A26" t="n" s="7">
        <v>6.0202904E7</v>
      </c>
      <c r="B26" t="s" s="8">
        <v>61</v>
      </c>
      <c r="C26" t="n" s="8">
        <f>IF(false,"005-1246", "005-1246")</f>
      </c>
      <c r="D26" t="s" s="8">
        <v>92</v>
      </c>
      <c r="E26" t="n" s="8">
        <v>1.0</v>
      </c>
      <c r="F26" t="n" s="8">
        <v>276.0</v>
      </c>
      <c r="G26" t="s" s="8">
        <v>53</v>
      </c>
      <c r="H26" t="s" s="8">
        <v>54</v>
      </c>
      <c r="I26" t="s" s="8">
        <v>93</v>
      </c>
    </row>
    <row r="27" ht="16.0" customHeight="true">
      <c r="A27" t="n" s="7">
        <v>5.8284738E7</v>
      </c>
      <c r="B27" t="s" s="8">
        <v>94</v>
      </c>
      <c r="C27" t="n" s="8">
        <f>IF(false,"120921202", "120921202")</f>
      </c>
      <c r="D27" t="s" s="8">
        <v>95</v>
      </c>
      <c r="E27" t="n" s="8">
        <v>2.0</v>
      </c>
      <c r="F27" t="n" s="8">
        <v>2698.0</v>
      </c>
      <c r="G27" t="s" s="8">
        <v>53</v>
      </c>
      <c r="H27" t="s" s="8">
        <v>54</v>
      </c>
      <c r="I27" t="s" s="8">
        <v>96</v>
      </c>
    </row>
    <row r="28" ht="16.0" customHeight="true">
      <c r="A28" t="n" s="7">
        <v>6.0121634E7</v>
      </c>
      <c r="B28" t="s" s="8">
        <v>80</v>
      </c>
      <c r="C28" t="n" s="8">
        <f>IF(false,"120923169", "120923169")</f>
      </c>
      <c r="D28" t="s" s="8">
        <v>97</v>
      </c>
      <c r="E28" t="n" s="8">
        <v>1.0</v>
      </c>
      <c r="F28" t="n" s="8">
        <v>1899.0</v>
      </c>
      <c r="G28" t="s" s="8">
        <v>53</v>
      </c>
      <c r="H28" t="s" s="8">
        <v>54</v>
      </c>
      <c r="I28" t="s" s="8">
        <v>98</v>
      </c>
    </row>
    <row r="29" spans="1:9" s="1" customFormat="1" x14ac:dyDescent="0.2" ht="16.0" customHeight="true">
      <c r="A29" t="n" s="7">
        <v>6.0561063E7</v>
      </c>
      <c r="B29" t="s" s="8">
        <v>58</v>
      </c>
      <c r="C29" t="n" s="8">
        <f>IF(false,"120921957", "120921957")</f>
      </c>
      <c r="D29" t="s" s="8">
        <v>52</v>
      </c>
      <c r="E29" t="n" s="8">
        <v>2.0</v>
      </c>
      <c r="F29" t="n" s="8">
        <v>2042.0</v>
      </c>
      <c r="G29" s="8" t="s">
        <v>53</v>
      </c>
      <c r="H29" t="s" s="8">
        <v>54</v>
      </c>
      <c r="I29" s="8" t="s">
        <v>99</v>
      </c>
    </row>
    <row r="30" ht="16.0" customHeight="true">
      <c r="A30" t="n" s="7">
        <v>6.0415262E7</v>
      </c>
      <c r="B30" t="s" s="8">
        <v>51</v>
      </c>
      <c r="C30" t="n" s="8">
        <f>IF(false,"120922092", "120922092")</f>
      </c>
      <c r="D30" t="s" s="8">
        <v>100</v>
      </c>
      <c r="E30" t="n" s="8">
        <v>1.0</v>
      </c>
      <c r="F30" t="n" s="8">
        <v>369.0</v>
      </c>
      <c r="G30" t="s" s="8">
        <v>53</v>
      </c>
      <c r="H30" t="s" s="8">
        <v>54</v>
      </c>
      <c r="I30" t="s" s="8">
        <v>101</v>
      </c>
    </row>
    <row r="31" ht="16.0" customHeight="true">
      <c r="A31" t="n" s="7">
        <v>6.0354301E7</v>
      </c>
      <c r="B31" t="s" s="8">
        <v>51</v>
      </c>
      <c r="C31" t="n" s="8">
        <f>IF(false,"120922982", "120922982")</f>
      </c>
      <c r="D31" t="s" s="8">
        <v>102</v>
      </c>
      <c r="E31" t="n" s="8">
        <v>1.0</v>
      </c>
      <c r="F31" t="n" s="8">
        <v>2299.0</v>
      </c>
      <c r="G31" t="s" s="8">
        <v>53</v>
      </c>
      <c r="H31" t="s" s="8">
        <v>54</v>
      </c>
      <c r="I31" t="s" s="8">
        <v>103</v>
      </c>
    </row>
    <row r="32" ht="16.0" customHeight="true">
      <c r="A32" t="n" s="7">
        <v>5.990171E7</v>
      </c>
      <c r="B32" t="s" s="8">
        <v>104</v>
      </c>
      <c r="C32" t="n" s="8">
        <f>IF(false,"005-1080", "005-1080")</f>
      </c>
      <c r="D32" t="s" s="8">
        <v>68</v>
      </c>
      <c r="E32" t="n" s="8">
        <v>8.0</v>
      </c>
      <c r="F32" t="n" s="8">
        <v>4872.0</v>
      </c>
      <c r="G32" t="s" s="8">
        <v>53</v>
      </c>
      <c r="H32" t="s" s="8">
        <v>54</v>
      </c>
      <c r="I32" t="s" s="8">
        <v>105</v>
      </c>
    </row>
    <row r="33" ht="16.0" customHeight="true">
      <c r="A33" t="n" s="7">
        <v>6.0422721E7</v>
      </c>
      <c r="B33" t="s" s="8">
        <v>51</v>
      </c>
      <c r="C33" t="n" s="8">
        <f>IF(false,"005-1512", "005-1512")</f>
      </c>
      <c r="D33" t="s" s="8">
        <v>106</v>
      </c>
      <c r="E33" t="n" s="8">
        <v>7.0</v>
      </c>
      <c r="F33" t="n" s="8">
        <v>5061.0</v>
      </c>
      <c r="G33" t="s" s="8">
        <v>53</v>
      </c>
      <c r="H33" t="s" s="8">
        <v>54</v>
      </c>
      <c r="I33" t="s" s="8">
        <v>107</v>
      </c>
    </row>
    <row r="34" ht="16.0" customHeight="true">
      <c r="A34" t="n" s="7">
        <v>5.8149405E7</v>
      </c>
      <c r="B34" t="s" s="8">
        <v>108</v>
      </c>
      <c r="C34" t="n" s="8">
        <f>IF(false,"120921901", "120921901")</f>
      </c>
      <c r="D34" t="s" s="8">
        <v>109</v>
      </c>
      <c r="E34" t="n" s="8">
        <v>1.0</v>
      </c>
      <c r="F34" t="n" s="8">
        <v>976.0</v>
      </c>
      <c r="G34" t="s" s="8">
        <v>53</v>
      </c>
      <c r="H34" t="s" s="8">
        <v>54</v>
      </c>
      <c r="I34" t="s" s="8">
        <v>110</v>
      </c>
    </row>
    <row r="35" ht="16.0" customHeight="true">
      <c r="A35" t="n" s="7">
        <v>6.0123629E7</v>
      </c>
      <c r="B35" t="s" s="8">
        <v>80</v>
      </c>
      <c r="C35" t="n" s="8">
        <f>IF(false,"005-1080", "005-1080")</f>
      </c>
      <c r="D35" t="s" s="8">
        <v>68</v>
      </c>
      <c r="E35" t="n" s="8">
        <v>2.0</v>
      </c>
      <c r="F35" t="n" s="8">
        <v>1878.0</v>
      </c>
      <c r="G35" t="s" s="8">
        <v>53</v>
      </c>
      <c r="H35" t="s" s="8">
        <v>54</v>
      </c>
      <c r="I35" t="s" s="8">
        <v>111</v>
      </c>
    </row>
    <row r="36" ht="16.0" customHeight="true">
      <c r="A36" t="n" s="7">
        <v>6.0406577E7</v>
      </c>
      <c r="B36" t="s" s="8">
        <v>51</v>
      </c>
      <c r="C36" t="n" s="8">
        <f>IF(false,"120922947", "120922947")</f>
      </c>
      <c r="D36" t="s" s="8">
        <v>72</v>
      </c>
      <c r="E36" t="n" s="8">
        <v>1.0</v>
      </c>
      <c r="F36" t="n" s="8">
        <v>1769.0</v>
      </c>
      <c r="G36" t="s" s="8">
        <v>53</v>
      </c>
      <c r="H36" t="s" s="8">
        <v>54</v>
      </c>
      <c r="I36" t="s" s="8">
        <v>112</v>
      </c>
    </row>
    <row r="37" ht="16.0" customHeight="true">
      <c r="A37" t="n" s="7">
        <v>6.0359149E7</v>
      </c>
      <c r="B37" t="s" s="8">
        <v>51</v>
      </c>
      <c r="C37" t="n" s="8">
        <f>IF(false,"120923144", "120923144")</f>
      </c>
      <c r="D37" t="s" s="8">
        <v>113</v>
      </c>
      <c r="E37" t="n" s="8">
        <v>2.0</v>
      </c>
      <c r="F37" t="n" s="8">
        <v>1598.0</v>
      </c>
      <c r="G37" t="s" s="8">
        <v>53</v>
      </c>
      <c r="H37" t="s" s="8">
        <v>54</v>
      </c>
      <c r="I37" t="s" s="8">
        <v>114</v>
      </c>
    </row>
    <row r="38" ht="16.0" customHeight="true">
      <c r="A38" t="n" s="7">
        <v>5.9939599E7</v>
      </c>
      <c r="B38" t="s" s="8">
        <v>104</v>
      </c>
      <c r="C38" t="n" s="8">
        <f>IF(false,"005-1515", "005-1515")</f>
      </c>
      <c r="D38" t="s" s="8">
        <v>115</v>
      </c>
      <c r="E38" t="n" s="8">
        <v>3.0</v>
      </c>
      <c r="F38" t="n" s="8">
        <v>2175.0</v>
      </c>
      <c r="G38" t="s" s="8">
        <v>53</v>
      </c>
      <c r="H38" t="s" s="8">
        <v>54</v>
      </c>
      <c r="I38" t="s" s="8">
        <v>116</v>
      </c>
    </row>
    <row r="39" ht="16.0" customHeight="true">
      <c r="A39" t="n" s="7">
        <v>6.0060957E7</v>
      </c>
      <c r="B39" t="s" s="8">
        <v>104</v>
      </c>
      <c r="C39" t="n" s="8">
        <f>IF(false,"005-1520", "005-1520")</f>
      </c>
      <c r="D39" t="s" s="8">
        <v>117</v>
      </c>
      <c r="E39" t="n" s="8">
        <v>2.0</v>
      </c>
      <c r="F39" t="n" s="8">
        <v>1842.0</v>
      </c>
      <c r="G39" t="s" s="8">
        <v>53</v>
      </c>
      <c r="H39" t="s" s="8">
        <v>54</v>
      </c>
      <c r="I39" t="s" s="8">
        <v>118</v>
      </c>
    </row>
    <row r="40" ht="16.0" customHeight="true">
      <c r="A40" t="n" s="7">
        <v>6.0046935E7</v>
      </c>
      <c r="B40" t="s" s="8">
        <v>104</v>
      </c>
      <c r="C40" t="n" s="8">
        <f>IF(false,"2152400398", "2152400398")</f>
      </c>
      <c r="D40" t="s" s="8">
        <v>119</v>
      </c>
      <c r="E40" t="n" s="8">
        <v>1.0</v>
      </c>
      <c r="F40" t="n" s="8">
        <v>492.0</v>
      </c>
      <c r="G40" t="s" s="8">
        <v>53</v>
      </c>
      <c r="H40" t="s" s="8">
        <v>54</v>
      </c>
      <c r="I40" t="s" s="8">
        <v>120</v>
      </c>
    </row>
    <row r="41" ht="16.0" customHeight="true">
      <c r="A41" t="n" s="7">
        <v>6.0402931E7</v>
      </c>
      <c r="B41" t="s" s="8">
        <v>51</v>
      </c>
      <c r="C41" t="n" s="8">
        <f>IF(false,"005-1080", "005-1080")</f>
      </c>
      <c r="D41" t="s" s="8">
        <v>68</v>
      </c>
      <c r="E41" t="n" s="8">
        <v>1.0</v>
      </c>
      <c r="F41" t="n" s="8">
        <v>719.0</v>
      </c>
      <c r="G41" t="s" s="8">
        <v>53</v>
      </c>
      <c r="H41" t="s" s="8">
        <v>54</v>
      </c>
      <c r="I41" t="s" s="8">
        <v>121</v>
      </c>
    </row>
    <row r="42" ht="16.0" customHeight="true">
      <c r="A42" t="n" s="7">
        <v>6.0360822E7</v>
      </c>
      <c r="B42" t="s" s="8">
        <v>51</v>
      </c>
      <c r="C42" t="n" s="8">
        <f>IF(false,"005-1111", "005-1111")</f>
      </c>
      <c r="D42" t="s" s="8">
        <v>56</v>
      </c>
      <c r="E42" t="n" s="8">
        <v>1.0</v>
      </c>
      <c r="F42" t="n" s="8">
        <v>1604.0</v>
      </c>
      <c r="G42" t="s" s="8">
        <v>53</v>
      </c>
      <c r="H42" t="s" s="8">
        <v>54</v>
      </c>
      <c r="I42" t="s" s="8">
        <v>122</v>
      </c>
    </row>
    <row r="43" ht="16.0" customHeight="true">
      <c r="A43" t="n" s="7">
        <v>5.9887275E7</v>
      </c>
      <c r="B43" t="s" s="8">
        <v>104</v>
      </c>
      <c r="C43" t="n" s="8">
        <f>IF(false,"005-1412", "005-1412")</f>
      </c>
      <c r="D43" t="s" s="8">
        <v>123</v>
      </c>
      <c r="E43" t="n" s="8">
        <v>1.0</v>
      </c>
      <c r="F43" t="n" s="8">
        <v>443.0</v>
      </c>
      <c r="G43" t="s" s="8">
        <v>53</v>
      </c>
      <c r="H43" t="s" s="8">
        <v>54</v>
      </c>
      <c r="I43" t="s" s="8">
        <v>124</v>
      </c>
    </row>
    <row r="44" ht="16.0" customHeight="true">
      <c r="A44" t="n" s="7">
        <v>6.0451294E7</v>
      </c>
      <c r="B44" t="s" s="8">
        <v>51</v>
      </c>
      <c r="C44" t="n" s="8">
        <f>IF(false,"005-1518", "005-1518")</f>
      </c>
      <c r="D44" t="s" s="8">
        <v>125</v>
      </c>
      <c r="E44" t="n" s="8">
        <v>4.0</v>
      </c>
      <c r="F44" t="n" s="8">
        <v>4348.0</v>
      </c>
      <c r="G44" t="s" s="8">
        <v>53</v>
      </c>
      <c r="H44" t="s" s="8">
        <v>54</v>
      </c>
      <c r="I44" t="s" s="8">
        <v>126</v>
      </c>
    </row>
    <row r="45" ht="16.0" customHeight="true">
      <c r="A45" t="n" s="7">
        <v>6.0451294E7</v>
      </c>
      <c r="B45" t="s" s="8">
        <v>51</v>
      </c>
      <c r="C45" t="n" s="8">
        <f>IF(false,"005-1519", "005-1519")</f>
      </c>
      <c r="D45" t="s" s="8">
        <v>127</v>
      </c>
      <c r="E45" t="n" s="8">
        <v>1.0</v>
      </c>
      <c r="F45" t="n" s="8">
        <v>1080.0</v>
      </c>
      <c r="G45" t="s" s="8">
        <v>53</v>
      </c>
      <c r="H45" t="s" s="8">
        <v>54</v>
      </c>
      <c r="I45" t="s" s="8">
        <v>126</v>
      </c>
    </row>
    <row r="46" ht="16.0" customHeight="true">
      <c r="A46" t="n" s="7">
        <v>6.0483853E7</v>
      </c>
      <c r="B46" t="s" s="8">
        <v>58</v>
      </c>
      <c r="C46" t="n" s="8">
        <f>IF(false,"120923157", "120923157")</f>
      </c>
      <c r="D46" t="s" s="8">
        <v>128</v>
      </c>
      <c r="E46" t="n" s="8">
        <v>1.0</v>
      </c>
      <c r="F46" t="n" s="8">
        <v>6199.0</v>
      </c>
      <c r="G46" t="s" s="8">
        <v>53</v>
      </c>
      <c r="H46" t="s" s="8">
        <v>54</v>
      </c>
      <c r="I46" t="s" s="8">
        <v>129</v>
      </c>
    </row>
    <row r="47" ht="16.0" customHeight="true">
      <c r="A47" t="n" s="7">
        <v>6.0432966E7</v>
      </c>
      <c r="B47" t="s" s="8">
        <v>51</v>
      </c>
      <c r="C47" t="n" s="8">
        <f>IF(false,"005-1080", "005-1080")</f>
      </c>
      <c r="D47" t="s" s="8">
        <v>68</v>
      </c>
      <c r="E47" t="n" s="8">
        <v>1.0</v>
      </c>
      <c r="F47" t="n" s="8">
        <v>849.0</v>
      </c>
      <c r="G47" t="s" s="8">
        <v>53</v>
      </c>
      <c r="H47" t="s" s="8">
        <v>54</v>
      </c>
      <c r="I47" t="s" s="8">
        <v>130</v>
      </c>
    </row>
    <row r="48" ht="16.0" customHeight="true">
      <c r="A48" t="n" s="7">
        <v>6.0170497E7</v>
      </c>
      <c r="B48" t="s" s="8">
        <v>80</v>
      </c>
      <c r="C48" t="n" s="8">
        <f>IF(false,"120921956", "120921956")</f>
      </c>
      <c r="D48" t="s" s="8">
        <v>131</v>
      </c>
      <c r="E48" t="n" s="8">
        <v>1.0</v>
      </c>
      <c r="F48" t="n" s="8">
        <v>2427.0</v>
      </c>
      <c r="G48" t="s" s="8">
        <v>53</v>
      </c>
      <c r="H48" t="s" s="8">
        <v>54</v>
      </c>
      <c r="I48" t="s" s="8">
        <v>132</v>
      </c>
    </row>
    <row r="49" ht="16.0" customHeight="true">
      <c r="A49" t="n" s="7">
        <v>6.031383E7</v>
      </c>
      <c r="B49" t="s" s="8">
        <v>51</v>
      </c>
      <c r="C49" t="n" s="8">
        <f>IF(false,"120922947", "120922947")</f>
      </c>
      <c r="D49" t="s" s="8">
        <v>72</v>
      </c>
      <c r="E49" t="n" s="8">
        <v>1.0</v>
      </c>
      <c r="F49" t="n" s="8">
        <v>1769.0</v>
      </c>
      <c r="G49" t="s" s="8">
        <v>53</v>
      </c>
      <c r="H49" t="s" s="8">
        <v>54</v>
      </c>
      <c r="I49" t="s" s="8">
        <v>133</v>
      </c>
    </row>
    <row r="50" ht="16.0" customHeight="true">
      <c r="A50" t="n" s="7">
        <v>6.0542535E7</v>
      </c>
      <c r="B50" t="s" s="8">
        <v>58</v>
      </c>
      <c r="C50" t="n" s="8">
        <f>IF(false,"120923175", "120923175")</f>
      </c>
      <c r="D50" t="s" s="8">
        <v>78</v>
      </c>
      <c r="E50" t="n" s="8">
        <v>1.0</v>
      </c>
      <c r="F50" t="n" s="8">
        <v>3239.0</v>
      </c>
      <c r="G50" t="s" s="8">
        <v>53</v>
      </c>
      <c r="H50" t="s" s="8">
        <v>50</v>
      </c>
      <c r="I50" t="s" s="8">
        <v>134</v>
      </c>
    </row>
    <row r="51" ht="16.0" customHeight="true">
      <c r="A51" t="n" s="7">
        <v>6.0568414E7</v>
      </c>
      <c r="B51" t="s" s="8">
        <v>58</v>
      </c>
      <c r="C51" t="n" s="8">
        <f>IF(false,"120923153", "120923153")</f>
      </c>
      <c r="D51" t="s" s="8">
        <v>135</v>
      </c>
      <c r="E51" t="n" s="8">
        <v>1.0</v>
      </c>
      <c r="F51" t="n" s="8">
        <v>5543.0</v>
      </c>
      <c r="G51" t="s" s="8">
        <v>53</v>
      </c>
      <c r="H51" t="s" s="8">
        <v>50</v>
      </c>
      <c r="I51" t="s" s="8">
        <v>136</v>
      </c>
    </row>
    <row r="52" ht="16.0" customHeight="true">
      <c r="A52" t="n" s="7">
        <v>6.0594209E7</v>
      </c>
      <c r="B52" t="s" s="8">
        <v>58</v>
      </c>
      <c r="C52" t="n" s="8">
        <f>IF(false,"120923124", "120923124")</f>
      </c>
      <c r="D52" t="s" s="8">
        <v>137</v>
      </c>
      <c r="E52" t="n" s="8">
        <v>1.0</v>
      </c>
      <c r="F52" t="n" s="8">
        <v>5279.0</v>
      </c>
      <c r="G52" t="s" s="8">
        <v>53</v>
      </c>
      <c r="H52" t="s" s="8">
        <v>50</v>
      </c>
      <c r="I52" t="s" s="8">
        <v>138</v>
      </c>
    </row>
    <row r="53" ht="16.0" customHeight="true">
      <c r="A53" t="n" s="7">
        <v>6.0665861E7</v>
      </c>
      <c r="B53" t="s" s="8">
        <v>54</v>
      </c>
      <c r="C53" t="n" s="8">
        <f>IF(false,"002-934", "002-934")</f>
      </c>
      <c r="D53" t="s" s="8">
        <v>139</v>
      </c>
      <c r="E53" t="n" s="8">
        <v>2.0</v>
      </c>
      <c r="F53" t="n" s="8">
        <v>824.0</v>
      </c>
      <c r="G53" t="s" s="8">
        <v>53</v>
      </c>
      <c r="H53" t="s" s="8">
        <v>50</v>
      </c>
      <c r="I53" t="s" s="8">
        <v>140</v>
      </c>
    </row>
    <row r="54" ht="16.0" customHeight="true">
      <c r="A54" t="n" s="7">
        <v>6.0627919E7</v>
      </c>
      <c r="B54" t="s" s="8">
        <v>54</v>
      </c>
      <c r="C54" t="n" s="8">
        <f>IF(false,"120922351", "120922351")</f>
      </c>
      <c r="D54" t="s" s="8">
        <v>141</v>
      </c>
      <c r="E54" t="n" s="8">
        <v>1.0</v>
      </c>
      <c r="F54" t="n" s="8">
        <v>760.0</v>
      </c>
      <c r="G54" t="s" s="8">
        <v>53</v>
      </c>
      <c r="H54" t="s" s="8">
        <v>50</v>
      </c>
      <c r="I54" t="s" s="8">
        <v>142</v>
      </c>
    </row>
    <row r="55" ht="16.0" customHeight="true">
      <c r="A55" t="n" s="7">
        <v>6.0615263E7</v>
      </c>
      <c r="B55" t="s" s="8">
        <v>54</v>
      </c>
      <c r="C55" t="n" s="8">
        <f>IF(false,"120923178", "120923178")</f>
      </c>
      <c r="D55" t="s" s="8">
        <v>143</v>
      </c>
      <c r="E55" t="n" s="8">
        <v>1.0</v>
      </c>
      <c r="F55" t="n" s="8">
        <v>1354.0</v>
      </c>
      <c r="G55" t="s" s="8">
        <v>53</v>
      </c>
      <c r="H55" t="s" s="8">
        <v>50</v>
      </c>
      <c r="I55" t="s" s="8">
        <v>144</v>
      </c>
    </row>
    <row r="56" ht="16.0" customHeight="true">
      <c r="A56" t="n" s="7">
        <v>6.0604919E7</v>
      </c>
      <c r="B56" t="s" s="8">
        <v>54</v>
      </c>
      <c r="C56" t="n" s="8">
        <f>IF(false,"120922131", "120922131")</f>
      </c>
      <c r="D56" t="s" s="8">
        <v>145</v>
      </c>
      <c r="E56" t="n" s="8">
        <v>1.0</v>
      </c>
      <c r="F56" t="n" s="8">
        <v>975.0</v>
      </c>
      <c r="G56" t="s" s="8">
        <v>53</v>
      </c>
      <c r="H56" t="s" s="8">
        <v>50</v>
      </c>
      <c r="I56" t="s" s="8">
        <v>146</v>
      </c>
    </row>
    <row r="57" ht="16.0" customHeight="true">
      <c r="A57" t="n" s="7">
        <v>6.067427E7</v>
      </c>
      <c r="B57" t="s" s="8">
        <v>54</v>
      </c>
      <c r="C57" t="n" s="8">
        <f>IF(false,"120922005", "120922005")</f>
      </c>
      <c r="D57" t="s" s="8">
        <v>147</v>
      </c>
      <c r="E57" t="n" s="8">
        <v>2.0</v>
      </c>
      <c r="F57" t="n" s="8">
        <v>2850.0</v>
      </c>
      <c r="G57" t="s" s="8">
        <v>53</v>
      </c>
      <c r="H57" t="s" s="8">
        <v>50</v>
      </c>
      <c r="I57" t="s" s="8">
        <v>148</v>
      </c>
    </row>
    <row r="58" ht="16.0" customHeight="true">
      <c r="A58" t="n" s="7">
        <v>6.0599065E7</v>
      </c>
      <c r="B58" t="s" s="8">
        <v>58</v>
      </c>
      <c r="C58" t="n" s="8">
        <f>IF(false,"120922092", "120922092")</f>
      </c>
      <c r="D58" t="s" s="8">
        <v>100</v>
      </c>
      <c r="E58" t="n" s="8">
        <v>1.0</v>
      </c>
      <c r="F58" t="n" s="8">
        <v>311.0</v>
      </c>
      <c r="G58" t="s" s="8">
        <v>53</v>
      </c>
      <c r="H58" t="s" s="8">
        <v>50</v>
      </c>
      <c r="I58" t="s" s="8">
        <v>149</v>
      </c>
    </row>
    <row r="59" ht="16.0" customHeight="true">
      <c r="A59" t="n" s="7">
        <v>6.0615132E7</v>
      </c>
      <c r="B59" t="s" s="8">
        <v>54</v>
      </c>
      <c r="C59" t="n" s="8">
        <f>IF(false,"005-1512", "005-1512")</f>
      </c>
      <c r="D59" t="s" s="8">
        <v>106</v>
      </c>
      <c r="E59" t="n" s="8">
        <v>1.0</v>
      </c>
      <c r="F59" t="n" s="8">
        <v>29.0</v>
      </c>
      <c r="G59" t="s" s="8">
        <v>53</v>
      </c>
      <c r="H59" t="s" s="8">
        <v>50</v>
      </c>
      <c r="I59" t="s" s="8">
        <v>150</v>
      </c>
    </row>
    <row r="60" ht="16.0" customHeight="true">
      <c r="A60" t="n" s="7">
        <v>6.0604811E7</v>
      </c>
      <c r="B60" t="s" s="8">
        <v>54</v>
      </c>
      <c r="C60" t="n" s="8">
        <f>IF(false,"120922947", "120922947")</f>
      </c>
      <c r="D60" t="s" s="8">
        <v>72</v>
      </c>
      <c r="E60" t="n" s="8">
        <v>1.0</v>
      </c>
      <c r="F60" t="n" s="8">
        <v>2299.0</v>
      </c>
      <c r="G60" t="s" s="8">
        <v>53</v>
      </c>
      <c r="H60" t="s" s="8">
        <v>50</v>
      </c>
      <c r="I60" t="s" s="8">
        <v>151</v>
      </c>
    </row>
    <row r="61" ht="16.0" customHeight="true">
      <c r="A61" t="n" s="7">
        <v>6.0586508E7</v>
      </c>
      <c r="B61" t="s" s="8">
        <v>58</v>
      </c>
      <c r="C61" t="n" s="8">
        <f>IF(false,"01-004111", "01-004111")</f>
      </c>
      <c r="D61" t="s" s="8">
        <v>152</v>
      </c>
      <c r="E61" t="n" s="8">
        <v>1.0</v>
      </c>
      <c r="F61" t="n" s="8">
        <v>934.0</v>
      </c>
      <c r="G61" t="s" s="8">
        <v>53</v>
      </c>
      <c r="H61" t="s" s="8">
        <v>50</v>
      </c>
      <c r="I61" t="s" s="8">
        <v>153</v>
      </c>
    </row>
    <row r="62" ht="16.0" customHeight="true">
      <c r="A62" t="n" s="7">
        <v>6.0512522E7</v>
      </c>
      <c r="B62" t="s" s="8">
        <v>58</v>
      </c>
      <c r="C62" t="n" s="8">
        <f>IF(false,"008-576", "008-576")</f>
      </c>
      <c r="D62" t="s" s="8">
        <v>70</v>
      </c>
      <c r="E62" t="n" s="8">
        <v>1.0</v>
      </c>
      <c r="F62" t="n" s="8">
        <v>849.0</v>
      </c>
      <c r="G62" t="s" s="8">
        <v>53</v>
      </c>
      <c r="H62" t="s" s="8">
        <v>50</v>
      </c>
      <c r="I62" t="s" s="8">
        <v>154</v>
      </c>
    </row>
    <row r="63" ht="16.0" customHeight="true">
      <c r="A63" t="n" s="7">
        <v>6.0616635E7</v>
      </c>
      <c r="B63" t="s" s="8">
        <v>54</v>
      </c>
      <c r="C63" t="n" s="8">
        <f>IF(false,"120906022", "120906022")</f>
      </c>
      <c r="D63" t="s" s="8">
        <v>155</v>
      </c>
      <c r="E63" t="n" s="8">
        <v>1.0</v>
      </c>
      <c r="F63" t="n" s="8">
        <v>1105.0</v>
      </c>
      <c r="G63" t="s" s="8">
        <v>53</v>
      </c>
      <c r="H63" t="s" s="8">
        <v>50</v>
      </c>
      <c r="I63" t="s" s="8">
        <v>156</v>
      </c>
    </row>
    <row r="64" ht="16.0" customHeight="true">
      <c r="A64" t="n" s="7">
        <v>6.0505057E7</v>
      </c>
      <c r="B64" t="s" s="8">
        <v>58</v>
      </c>
      <c r="C64" t="n" s="8">
        <f>IF(false,"120921898", "120921898")</f>
      </c>
      <c r="D64" t="s" s="8">
        <v>157</v>
      </c>
      <c r="E64" t="n" s="8">
        <v>2.0</v>
      </c>
      <c r="F64" t="n" s="8">
        <v>2104.0</v>
      </c>
      <c r="G64" t="s" s="8">
        <v>53</v>
      </c>
      <c r="H64" t="s" s="8">
        <v>50</v>
      </c>
      <c r="I64" t="s" s="8">
        <v>158</v>
      </c>
    </row>
    <row r="65" ht="16.0" customHeight="true">
      <c r="A65" t="n" s="7">
        <v>6.0726287E7</v>
      </c>
      <c r="B65" t="s" s="8">
        <v>54</v>
      </c>
      <c r="C65" t="n" s="8">
        <f>IF(false,"003-315", "003-315")</f>
      </c>
      <c r="D65" t="s" s="8">
        <v>159</v>
      </c>
      <c r="E65" t="n" s="8">
        <v>1.0</v>
      </c>
      <c r="F65" t="n" s="8">
        <v>1316.0</v>
      </c>
      <c r="G65" t="s" s="8">
        <v>53</v>
      </c>
      <c r="H65" t="s" s="8">
        <v>50</v>
      </c>
      <c r="I65" t="s" s="8">
        <v>160</v>
      </c>
    </row>
    <row r="66" ht="16.0" customHeight="true">
      <c r="A66" t="n" s="7">
        <v>6.0578559E7</v>
      </c>
      <c r="B66" t="s" s="8">
        <v>58</v>
      </c>
      <c r="C66" t="n" s="8">
        <f>IF(false,"005-1250", "005-1250")</f>
      </c>
      <c r="D66" t="s" s="8">
        <v>161</v>
      </c>
      <c r="E66" t="n" s="8">
        <v>3.0</v>
      </c>
      <c r="F66" t="n" s="8">
        <v>4024.0</v>
      </c>
      <c r="G66" t="s" s="8">
        <v>53</v>
      </c>
      <c r="H66" t="s" s="8">
        <v>50</v>
      </c>
      <c r="I66" t="s" s="8">
        <v>162</v>
      </c>
    </row>
    <row r="67" ht="16.0" customHeight="true">
      <c r="A67" t="n" s="7">
        <v>6.0492007E7</v>
      </c>
      <c r="B67" t="s" s="8">
        <v>58</v>
      </c>
      <c r="C67" t="n" s="8">
        <f>IF(false,"003-276", "003-276")</f>
      </c>
      <c r="D67" t="s" s="8">
        <v>163</v>
      </c>
      <c r="E67" t="n" s="8">
        <v>1.0</v>
      </c>
      <c r="F67" t="n" s="8">
        <v>307.0</v>
      </c>
      <c r="G67" t="s" s="8">
        <v>53</v>
      </c>
      <c r="H67" t="s" s="8">
        <v>50</v>
      </c>
      <c r="I67" t="s" s="8">
        <v>164</v>
      </c>
    </row>
    <row r="68" ht="16.0" customHeight="true">
      <c r="A68" t="n" s="7">
        <v>6.0471852E7</v>
      </c>
      <c r="B68" t="s" s="8">
        <v>58</v>
      </c>
      <c r="C68" t="n" s="8">
        <f>IF(false,"01-004117", "01-004117")</f>
      </c>
      <c r="D68" t="s" s="8">
        <v>165</v>
      </c>
      <c r="E68" t="n" s="8">
        <v>1.0</v>
      </c>
      <c r="F68" t="n" s="8">
        <v>849.0</v>
      </c>
      <c r="G68" t="s" s="8">
        <v>53</v>
      </c>
      <c r="H68" t="s" s="8">
        <v>50</v>
      </c>
      <c r="I68" t="s" s="8">
        <v>166</v>
      </c>
    </row>
    <row r="69" ht="16.0" customHeight="true">
      <c r="A69" t="n" s="7">
        <v>6.0470208E7</v>
      </c>
      <c r="B69" t="s" s="8">
        <v>58</v>
      </c>
      <c r="C69" t="n" s="8">
        <f>IF(false,"003-322", "003-322")</f>
      </c>
      <c r="D69" t="s" s="8">
        <v>167</v>
      </c>
      <c r="E69" t="n" s="8">
        <v>1.0</v>
      </c>
      <c r="F69" t="n" s="8">
        <v>1254.0</v>
      </c>
      <c r="G69" t="s" s="8">
        <v>53</v>
      </c>
      <c r="H69" t="s" s="8">
        <v>50</v>
      </c>
      <c r="I69" t="s" s="8">
        <v>168</v>
      </c>
    </row>
    <row r="70" ht="16.0" customHeight="true">
      <c r="A70" t="n" s="7">
        <v>6.0478268E7</v>
      </c>
      <c r="B70" t="s" s="8">
        <v>58</v>
      </c>
      <c r="C70" t="n" s="8">
        <f>IF(false,"120923157", "120923157")</f>
      </c>
      <c r="D70" t="s" s="8">
        <v>128</v>
      </c>
      <c r="E70" t="n" s="8">
        <v>1.0</v>
      </c>
      <c r="F70" t="n" s="8">
        <v>6199.0</v>
      </c>
      <c r="G70" t="s" s="8">
        <v>53</v>
      </c>
      <c r="H70" t="s" s="8">
        <v>50</v>
      </c>
      <c r="I70" t="s" s="8">
        <v>169</v>
      </c>
    </row>
    <row r="71" ht="16.0" customHeight="true">
      <c r="A71" t="n" s="7">
        <v>6.0441649E7</v>
      </c>
      <c r="B71" t="s" s="8">
        <v>51</v>
      </c>
      <c r="C71" t="n" s="8">
        <f>IF(false,"120921718", "120921718")</f>
      </c>
      <c r="D71" t="s" s="8">
        <v>170</v>
      </c>
      <c r="E71" t="n" s="8">
        <v>2.0</v>
      </c>
      <c r="F71" t="n" s="8">
        <v>558.0</v>
      </c>
      <c r="G71" t="s" s="8">
        <v>53</v>
      </c>
      <c r="H71" t="s" s="8">
        <v>50</v>
      </c>
      <c r="I71" t="s" s="8">
        <v>171</v>
      </c>
    </row>
    <row r="72" ht="16.0" customHeight="true">
      <c r="A72" t="n" s="7">
        <v>6.0668953E7</v>
      </c>
      <c r="B72" t="s" s="8">
        <v>54</v>
      </c>
      <c r="C72" t="n" s="8">
        <f>IF(false,"2152400397", "2152400397")</f>
      </c>
      <c r="D72" t="s" s="8">
        <v>172</v>
      </c>
      <c r="E72" t="n" s="8">
        <v>1.0</v>
      </c>
      <c r="F72" t="n" s="8">
        <v>679.0</v>
      </c>
      <c r="G72" t="s" s="8">
        <v>53</v>
      </c>
      <c r="H72" t="s" s="8">
        <v>50</v>
      </c>
      <c r="I72" t="s" s="8">
        <v>173</v>
      </c>
    </row>
    <row r="73" ht="16.0" customHeight="true">
      <c r="A73" t="n" s="7">
        <v>6.0432898E7</v>
      </c>
      <c r="B73" t="s" s="8">
        <v>51</v>
      </c>
      <c r="C73" t="n" s="8">
        <f>IF(false,"120922947", "120922947")</f>
      </c>
      <c r="D73" t="s" s="8">
        <v>72</v>
      </c>
      <c r="E73" t="n" s="8">
        <v>1.0</v>
      </c>
      <c r="F73" t="n" s="8">
        <v>1769.0</v>
      </c>
      <c r="G73" t="s" s="8">
        <v>53</v>
      </c>
      <c r="H73" t="s" s="8">
        <v>50</v>
      </c>
      <c r="I73" t="s" s="8">
        <v>174</v>
      </c>
    </row>
    <row r="74" ht="16.0" customHeight="true">
      <c r="A74" t="n" s="7">
        <v>6.0441082E7</v>
      </c>
      <c r="B74" t="s" s="8">
        <v>51</v>
      </c>
      <c r="C74" t="n" s="8">
        <f>IF(false,"005-1518", "005-1518")</f>
      </c>
      <c r="D74" t="s" s="8">
        <v>125</v>
      </c>
      <c r="E74" t="n" s="8">
        <v>1.0</v>
      </c>
      <c r="F74" t="n" s="8">
        <v>779.0</v>
      </c>
      <c r="G74" t="s" s="8">
        <v>53</v>
      </c>
      <c r="H74" t="s" s="8">
        <v>50</v>
      </c>
      <c r="I74" t="s" s="8">
        <v>175</v>
      </c>
    </row>
    <row r="75" ht="16.0" customHeight="true">
      <c r="A75" t="n" s="7">
        <v>6.0402315E7</v>
      </c>
      <c r="B75" t="s" s="8">
        <v>51</v>
      </c>
      <c r="C75" t="n" s="8">
        <f>IF(false,"120923161", "120923161")</f>
      </c>
      <c r="D75" t="s" s="8">
        <v>176</v>
      </c>
      <c r="E75" t="n" s="8">
        <v>1.0</v>
      </c>
      <c r="F75" t="n" s="8">
        <v>4929.0</v>
      </c>
      <c r="G75" t="s" s="8">
        <v>53</v>
      </c>
      <c r="H75" t="s" s="8">
        <v>50</v>
      </c>
      <c r="I75" t="s" s="8">
        <v>177</v>
      </c>
    </row>
    <row r="76" ht="16.0" customHeight="true">
      <c r="A76" t="n" s="7">
        <v>6.0378743E7</v>
      </c>
      <c r="B76" t="s" s="8">
        <v>51</v>
      </c>
      <c r="C76" t="n" s="8">
        <f>IF(false,"120922947", "120922947")</f>
      </c>
      <c r="D76" t="s" s="8">
        <v>72</v>
      </c>
      <c r="E76" t="n" s="8">
        <v>1.0</v>
      </c>
      <c r="F76" t="n" s="8">
        <v>1769.0</v>
      </c>
      <c r="G76" t="s" s="8">
        <v>53</v>
      </c>
      <c r="H76" t="s" s="8">
        <v>50</v>
      </c>
      <c r="I76" t="s" s="8">
        <v>178</v>
      </c>
    </row>
    <row r="77" ht="16.0" customHeight="true">
      <c r="A77" t="n" s="7">
        <v>6.0373335E7</v>
      </c>
      <c r="B77" t="s" s="8">
        <v>51</v>
      </c>
      <c r="C77" t="n" s="8">
        <f>IF(false,"005-1512", "005-1512")</f>
      </c>
      <c r="D77" t="s" s="8">
        <v>106</v>
      </c>
      <c r="E77" t="n" s="8">
        <v>1.0</v>
      </c>
      <c r="F77" t="n" s="8">
        <v>721.0</v>
      </c>
      <c r="G77" t="s" s="8">
        <v>53</v>
      </c>
      <c r="H77" t="s" s="8">
        <v>50</v>
      </c>
      <c r="I77" t="s" s="8">
        <v>179</v>
      </c>
    </row>
    <row r="78" ht="16.0" customHeight="true">
      <c r="A78" t="n" s="7">
        <v>6.0369286E7</v>
      </c>
      <c r="B78" t="s" s="8">
        <v>51</v>
      </c>
      <c r="C78" t="n" s="8">
        <f>IF(false,"120922947", "120922947")</f>
      </c>
      <c r="D78" t="s" s="8">
        <v>72</v>
      </c>
      <c r="E78" t="n" s="8">
        <v>1.0</v>
      </c>
      <c r="F78" t="n" s="8">
        <v>5.0</v>
      </c>
      <c r="G78" t="s" s="8">
        <v>53</v>
      </c>
      <c r="H78" t="s" s="8">
        <v>50</v>
      </c>
      <c r="I78" t="s" s="8">
        <v>180</v>
      </c>
    </row>
    <row r="79" ht="16.0" customHeight="true">
      <c r="A79" t="n" s="7">
        <v>6.0354868E7</v>
      </c>
      <c r="B79" t="s" s="8">
        <v>51</v>
      </c>
      <c r="C79" t="n" s="8">
        <f>IF(false,"120922947", "120922947")</f>
      </c>
      <c r="D79" t="s" s="8">
        <v>72</v>
      </c>
      <c r="E79" t="n" s="8">
        <v>1.0</v>
      </c>
      <c r="F79" t="n" s="8">
        <v>1769.0</v>
      </c>
      <c r="G79" t="s" s="8">
        <v>53</v>
      </c>
      <c r="H79" t="s" s="8">
        <v>50</v>
      </c>
      <c r="I79" t="s" s="8">
        <v>181</v>
      </c>
    </row>
    <row r="80" ht="16.0" customHeight="true">
      <c r="A80" t="n" s="7">
        <v>6.0578298E7</v>
      </c>
      <c r="B80" t="s" s="8">
        <v>58</v>
      </c>
      <c r="C80" t="n" s="8">
        <f>IF(false,"120922760", "120922760")</f>
      </c>
      <c r="D80" t="s" s="8">
        <v>182</v>
      </c>
      <c r="E80" t="n" s="8">
        <v>1.0</v>
      </c>
      <c r="F80" t="n" s="8">
        <v>1689.0</v>
      </c>
      <c r="G80" t="s" s="8">
        <v>53</v>
      </c>
      <c r="H80" t="s" s="8">
        <v>50</v>
      </c>
      <c r="I80" t="s" s="8">
        <v>183</v>
      </c>
    </row>
    <row r="81" ht="16.0" customHeight="true">
      <c r="A81" t="n" s="7">
        <v>6.0427012E7</v>
      </c>
      <c r="B81" t="s" s="8">
        <v>51</v>
      </c>
      <c r="C81" t="n" s="8">
        <f>IF(false,"005-1512", "005-1512")</f>
      </c>
      <c r="D81" t="s" s="8">
        <v>106</v>
      </c>
      <c r="E81" t="n" s="8">
        <v>2.0</v>
      </c>
      <c r="F81" t="n" s="8">
        <v>1600.0</v>
      </c>
      <c r="G81" t="s" s="8">
        <v>53</v>
      </c>
      <c r="H81" t="s" s="8">
        <v>50</v>
      </c>
      <c r="I81" t="s" s="8">
        <v>184</v>
      </c>
    </row>
    <row r="82" ht="16.0" customHeight="true">
      <c r="A82" t="n" s="7">
        <v>6.039009E7</v>
      </c>
      <c r="B82" t="s" s="8">
        <v>51</v>
      </c>
      <c r="C82" t="n" s="8">
        <f>IF(false,"120922947", "120922947")</f>
      </c>
      <c r="D82" t="s" s="8">
        <v>72</v>
      </c>
      <c r="E82" t="n" s="8">
        <v>1.0</v>
      </c>
      <c r="F82" t="n" s="8">
        <v>1769.0</v>
      </c>
      <c r="G82" t="s" s="8">
        <v>53</v>
      </c>
      <c r="H82" t="s" s="8">
        <v>50</v>
      </c>
      <c r="I82" t="s" s="8">
        <v>185</v>
      </c>
    </row>
    <row r="83" ht="16.0" customHeight="true">
      <c r="A83" t="n" s="7">
        <v>6.0757116E7</v>
      </c>
      <c r="B83" t="s" s="8">
        <v>54</v>
      </c>
      <c r="C83" t="n" s="8">
        <f>IF(false,"120921898", "120921898")</f>
      </c>
      <c r="D83" t="s" s="8">
        <v>157</v>
      </c>
      <c r="E83" t="n" s="8">
        <v>2.0</v>
      </c>
      <c r="F83" t="n" s="8">
        <v>1671.0</v>
      </c>
      <c r="G83" t="s" s="8">
        <v>53</v>
      </c>
      <c r="H83" t="s" s="8">
        <v>50</v>
      </c>
      <c r="I83" t="s" s="8">
        <v>186</v>
      </c>
    </row>
    <row r="84" ht="16.0" customHeight="true">
      <c r="A84" t="n" s="7">
        <v>6.0464728E7</v>
      </c>
      <c r="B84" t="s" s="8">
        <v>58</v>
      </c>
      <c r="C84" t="n" s="8">
        <f>IF(false,"120923143", "120923143")</f>
      </c>
      <c r="D84" t="s" s="8">
        <v>187</v>
      </c>
      <c r="E84" t="n" s="8">
        <v>1.0</v>
      </c>
      <c r="F84" t="n" s="8">
        <v>244.0</v>
      </c>
      <c r="G84" t="s" s="8">
        <v>53</v>
      </c>
      <c r="H84" t="s" s="8">
        <v>50</v>
      </c>
      <c r="I84" t="s" s="8">
        <v>188</v>
      </c>
    </row>
    <row r="85" ht="16.0" customHeight="true">
      <c r="A85" t="n" s="7">
        <v>6.0435471E7</v>
      </c>
      <c r="B85" t="s" s="8">
        <v>51</v>
      </c>
      <c r="C85" t="n" s="8">
        <f>IF(false,"005-1512", "005-1512")</f>
      </c>
      <c r="D85" t="s" s="8">
        <v>106</v>
      </c>
      <c r="E85" t="n" s="8">
        <v>1.0</v>
      </c>
      <c r="F85" t="n" s="8">
        <v>850.0</v>
      </c>
      <c r="G85" t="s" s="8">
        <v>53</v>
      </c>
      <c r="H85" t="s" s="8">
        <v>50</v>
      </c>
      <c r="I85" t="s" s="8">
        <v>189</v>
      </c>
    </row>
    <row r="86" ht="16.0" customHeight="true">
      <c r="A86" t="n" s="7">
        <v>6.0598996E7</v>
      </c>
      <c r="B86" t="s" s="8">
        <v>58</v>
      </c>
      <c r="C86" t="n" s="8">
        <f>IF(false,"120922092", "120922092")</f>
      </c>
      <c r="D86" t="s" s="8">
        <v>100</v>
      </c>
      <c r="E86" t="n" s="8">
        <v>5.0</v>
      </c>
      <c r="F86" t="n" s="8">
        <v>969.0</v>
      </c>
      <c r="G86" t="s" s="8">
        <v>53</v>
      </c>
      <c r="H86" t="s" s="8">
        <v>50</v>
      </c>
      <c r="I86" t="s" s="8">
        <v>190</v>
      </c>
    </row>
    <row r="87" ht="16.0" customHeight="true">
      <c r="A87" t="n" s="7">
        <v>6.0455949E7</v>
      </c>
      <c r="B87" t="s" s="8">
        <v>58</v>
      </c>
      <c r="C87" t="n" s="8">
        <f>IF(false,"120921957", "120921957")</f>
      </c>
      <c r="D87" t="s" s="8">
        <v>52</v>
      </c>
      <c r="E87" t="n" s="8">
        <v>1.0</v>
      </c>
      <c r="F87" t="n" s="8">
        <v>937.0</v>
      </c>
      <c r="G87" t="s" s="8">
        <v>53</v>
      </c>
      <c r="H87" t="s" s="8">
        <v>50</v>
      </c>
      <c r="I87" t="s" s="8">
        <v>191</v>
      </c>
    </row>
    <row r="88" ht="16.0" customHeight="true">
      <c r="A88" t="n" s="7">
        <v>6.0223989E7</v>
      </c>
      <c r="B88" t="s" s="8">
        <v>61</v>
      </c>
      <c r="C88" t="n" s="8">
        <f>IF(false,"120922982", "120922982")</f>
      </c>
      <c r="D88" t="s" s="8">
        <v>102</v>
      </c>
      <c r="E88" t="n" s="8">
        <v>1.0</v>
      </c>
      <c r="F88" t="n" s="8">
        <v>1839.0</v>
      </c>
      <c r="G88" t="s" s="8">
        <v>53</v>
      </c>
      <c r="H88" t="s" s="8">
        <v>50</v>
      </c>
      <c r="I88" t="s" s="8">
        <v>192</v>
      </c>
    </row>
    <row r="89" ht="16.0" customHeight="true">
      <c r="A89" t="n" s="7">
        <v>6.0410508E7</v>
      </c>
      <c r="B89" t="s" s="8">
        <v>51</v>
      </c>
      <c r="C89" t="n" s="8">
        <f>IF(false,"2152400564", "2152400564")</f>
      </c>
      <c r="D89" t="s" s="8">
        <v>193</v>
      </c>
      <c r="E89" t="n" s="8">
        <v>1.0</v>
      </c>
      <c r="F89" t="n" s="8">
        <v>295.0</v>
      </c>
      <c r="G89" t="s" s="8">
        <v>53</v>
      </c>
      <c r="H89" t="s" s="8">
        <v>50</v>
      </c>
      <c r="I89" t="s" s="8">
        <v>194</v>
      </c>
    </row>
    <row r="90" ht="16.0" customHeight="true">
      <c r="A90" t="n" s="7">
        <v>6.0602056E7</v>
      </c>
      <c r="B90" t="s" s="8">
        <v>54</v>
      </c>
      <c r="C90" t="n" s="8">
        <f>IF(false,"002-934", "002-934")</f>
      </c>
      <c r="D90" t="s" s="8">
        <v>139</v>
      </c>
      <c r="E90" t="n" s="8">
        <v>1.0</v>
      </c>
      <c r="F90" t="n" s="8">
        <v>486.0</v>
      </c>
      <c r="G90" t="s" s="8">
        <v>53</v>
      </c>
      <c r="H90" t="s" s="8">
        <v>50</v>
      </c>
      <c r="I90" t="s" s="8">
        <v>195</v>
      </c>
    </row>
    <row r="91" ht="16.0" customHeight="true">
      <c r="A91" t="n" s="7">
        <v>6.0587087E7</v>
      </c>
      <c r="B91" t="s" s="8">
        <v>58</v>
      </c>
      <c r="C91" t="n" s="8">
        <f>IF(false,"01-004117", "01-004117")</f>
      </c>
      <c r="D91" t="s" s="8">
        <v>165</v>
      </c>
      <c r="E91" t="n" s="8">
        <v>1.0</v>
      </c>
      <c r="F91" t="n" s="8">
        <v>721.0</v>
      </c>
      <c r="G91" t="s" s="8">
        <v>53</v>
      </c>
      <c r="H91" t="s" s="8">
        <v>50</v>
      </c>
      <c r="I91" t="s" s="8">
        <v>196</v>
      </c>
    </row>
    <row r="92" ht="16.0" customHeight="true">
      <c r="A92" t="n" s="7">
        <v>6.039352E7</v>
      </c>
      <c r="B92" t="s" s="8">
        <v>51</v>
      </c>
      <c r="C92" t="n" s="8">
        <f>IF(false,"120922947", "120922947")</f>
      </c>
      <c r="D92" t="s" s="8">
        <v>72</v>
      </c>
      <c r="E92" t="n" s="8">
        <v>1.0</v>
      </c>
      <c r="F92" t="n" s="8">
        <v>1769.0</v>
      </c>
      <c r="G92" t="s" s="8">
        <v>53</v>
      </c>
      <c r="H92" t="s" s="8">
        <v>50</v>
      </c>
      <c r="I92" t="s" s="8">
        <v>197</v>
      </c>
    </row>
    <row r="93" ht="16.0" customHeight="true"/>
    <row r="94" ht="16.0" customHeight="true">
      <c r="A94" t="s" s="1">
        <v>37</v>
      </c>
      <c r="B94" s="1"/>
      <c r="C94" s="1"/>
      <c r="D94" s="1"/>
      <c r="E94" s="1"/>
      <c r="F94" t="n" s="8">
        <v>155863.0</v>
      </c>
      <c r="G94" s="2"/>
    </row>
    <row r="95" ht="16.0" customHeight="true"/>
    <row r="96" ht="16.0" customHeight="true">
      <c r="A96" t="s" s="1">
        <v>36</v>
      </c>
    </row>
    <row r="97" ht="34.0" customHeight="true">
      <c r="A97" t="s" s="9">
        <v>38</v>
      </c>
      <c r="B97" t="s" s="9">
        <v>0</v>
      </c>
      <c r="C97" t="s" s="9">
        <v>43</v>
      </c>
      <c r="D97" t="s" s="9">
        <v>1</v>
      </c>
      <c r="E97" t="s" s="9">
        <v>2</v>
      </c>
      <c r="F97" t="s" s="9">
        <v>39</v>
      </c>
      <c r="G97" t="s" s="9">
        <v>5</v>
      </c>
      <c r="H97" t="s" s="9">
        <v>3</v>
      </c>
      <c r="I97" t="s" s="9">
        <v>4</v>
      </c>
    </row>
    <row r="98" ht="16.0" customHeight="true">
      <c r="A98" t="n" s="8">
        <v>5.8223354E7</v>
      </c>
      <c r="B98" t="s" s="8">
        <v>94</v>
      </c>
      <c r="C98" t="n" s="8">
        <f>IF(false,"120921202", "120921202")</f>
      </c>
      <c r="D98" t="s" s="8">
        <v>95</v>
      </c>
      <c r="E98" t="n" s="8">
        <v>4.0</v>
      </c>
      <c r="F98" t="n" s="8">
        <v>-1349.0</v>
      </c>
      <c r="G98" t="s" s="8">
        <v>198</v>
      </c>
      <c r="H98" t="s" s="8">
        <v>54</v>
      </c>
      <c r="I98" t="s" s="8">
        <v>199</v>
      </c>
    </row>
    <row r="99" ht="16.0" customHeight="true">
      <c r="A99" t="n" s="8">
        <v>5.8223354E7</v>
      </c>
      <c r="B99" t="s" s="8">
        <v>94</v>
      </c>
      <c r="C99" t="n" s="8">
        <f>IF(false,"120921202", "120921202")</f>
      </c>
      <c r="D99" t="s" s="8">
        <v>95</v>
      </c>
      <c r="E99" t="n" s="8">
        <v>4.0</v>
      </c>
      <c r="F99" t="n" s="8">
        <v>-1349.0</v>
      </c>
      <c r="G99" t="s" s="8">
        <v>198</v>
      </c>
      <c r="H99" t="s" s="8">
        <v>54</v>
      </c>
      <c r="I99" t="s" s="8">
        <v>200</v>
      </c>
    </row>
    <row r="100" ht="16.0" customHeight="true">
      <c r="A100" t="n" s="8">
        <v>6.0453957E7</v>
      </c>
      <c r="B100" t="s" s="8">
        <v>51</v>
      </c>
      <c r="C100" t="n" s="8">
        <f>IF(false,"005-1519", "005-1519")</f>
      </c>
      <c r="D100" t="s" s="8">
        <v>127</v>
      </c>
      <c r="E100" t="n" s="8">
        <v>1.0</v>
      </c>
      <c r="F100" t="n" s="8">
        <v>-1078.0</v>
      </c>
      <c r="G100" t="s" s="8">
        <v>198</v>
      </c>
      <c r="H100" t="s" s="8">
        <v>50</v>
      </c>
      <c r="I100" t="s" s="8">
        <v>201</v>
      </c>
    </row>
    <row r="101" ht="16.0" customHeight="true"/>
    <row r="102" ht="16.0" customHeight="true">
      <c r="A102" t="s" s="1">
        <v>37</v>
      </c>
      <c r="F102" t="n" s="8">
        <v>-3776.0</v>
      </c>
      <c r="G102" s="2"/>
      <c r="H102" s="0"/>
      <c r="I102" s="0"/>
    </row>
    <row r="103" ht="16.0" customHeight="true">
      <c r="A103" s="1"/>
      <c r="B103" s="1"/>
      <c r="C103" s="1"/>
      <c r="D103" s="1"/>
      <c r="E103" s="1"/>
      <c r="F103" s="1"/>
      <c r="G103" s="1"/>
      <c r="H103" s="1"/>
      <c r="I103" s="1"/>
    </row>
    <row r="104" ht="16.0" customHeight="true">
      <c r="A104" t="s" s="1">
        <v>40</v>
      </c>
    </row>
    <row r="105" ht="34.0" customHeight="true">
      <c r="A105" t="s" s="9">
        <v>47</v>
      </c>
      <c r="B105" t="s" s="9">
        <v>48</v>
      </c>
      <c r="C105" s="9"/>
      <c r="D105" s="9"/>
      <c r="E105" s="9"/>
      <c r="F105" t="s" s="9">
        <v>39</v>
      </c>
      <c r="G105" t="s" s="9">
        <v>5</v>
      </c>
      <c r="H105" t="s" s="9">
        <v>3</v>
      </c>
      <c r="I105" t="s" s="9">
        <v>4</v>
      </c>
    </row>
    <row r="106" ht="16.0" customHeight="true"/>
    <row r="107" ht="16.0" customHeight="true">
      <c r="A107" t="s" s="1">
        <v>37</v>
      </c>
      <c r="F107" t="n" s="8">
        <v>0.0</v>
      </c>
      <c r="G107" s="2"/>
      <c r="H107" s="0"/>
      <c r="I107" s="0"/>
    </row>
    <row r="108" ht="16.0" customHeight="true">
      <c r="A108" s="1"/>
      <c r="B108" s="1"/>
      <c r="C108" s="1"/>
      <c r="D108" s="1"/>
      <c r="E108" s="1"/>
      <c r="F108" s="1"/>
      <c r="G108" s="1"/>
      <c r="H108" s="1"/>
      <c r="I108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