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<sst xmlns="http://schemas.openxmlformats.org/spreadsheetml/2006/main" count="612" uniqueCount="147">
  <si>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</si>
  <si>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</si>
  <si>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</si>
  <si>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</si>
  <si>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</si>
  <si>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</si>
  <si>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</si>
  <si>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</si>
  <si>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</si>
  <si>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</si>
  <si>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</si>
  <si>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</si>
  <si>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</si>
  <si>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</si>
  <si>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</si>
  <si>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</si>
  <si>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</si>
  <si>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</si>
  <si>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</si>
  <si>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</si>
  <si>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</si>
  <si>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</si>
  <si>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</si>
  <si>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</si>
  <si>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</si>
  <si>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</si>
  <si>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</si>
  <si>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</si>
  <si>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</si>
  <si>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</si>
  <si>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</si>
  <si>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</si>
  <si>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</si>
  <si>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</si>
  <si>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</si>
  <si>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</si>
  <si>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</si>
  <si>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</si>
  <si>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</si>
  <si>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</si>
  <si>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</si>
  <si>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</si>
  <si>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</si>
  <si>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</si>
  <si>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</si>
  <si>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</si>
  <si>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</si>
  <si>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</si>
  <si>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</si>
  <si>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</si>
  <si>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01.09.2021</t>
  </si>
  <si>
    <t>29.08.2021</t>
  </si>
  <si>
    <t>Satisfyer Эрекционное кольцо Royal One, темно-синий</t>
  </si>
  <si>
    <t>Платёж за скидку по баллам Яндекс Плюса</t>
  </si>
  <si>
    <t>31.08.2021</t>
  </si>
  <si>
    <t>612aa7f03b31763c40bd011b</t>
  </si>
  <si>
    <t>Manuoki трусики L (9-14 кг), 44 шт.</t>
  </si>
  <si>
    <t>Платёж за скидку маркетплейса</t>
  </si>
  <si>
    <t>612db6db0fe9955a41963a0b</t>
  </si>
  <si>
    <t>Satisfyer One Night Stand, бордовый</t>
  </si>
  <si>
    <t>612db997dff13b10c665957b</t>
  </si>
  <si>
    <t>Satisfyer Стимулятор клитора вакуум-волновой Dual Love J2018-99, желтый</t>
  </si>
  <si>
    <t>612dbb8720d51d4235401be8</t>
  </si>
  <si>
    <t>Esthetic House кондиционер для волос CP-1 Ginger Purifying имбирный, 500 мл</t>
  </si>
  <si>
    <t>612dbc9d94d5274a3edef685</t>
  </si>
  <si>
    <t>Satisfyer Вакуумно-волновой стимулятор Love Breeze, голубой</t>
  </si>
  <si>
    <t>612dc6d804e9439e1d13d1bb</t>
  </si>
  <si>
    <t>Рыбий жир Optimum Nutrition Fish Oil Softgels (200 капсул)</t>
  </si>
  <si>
    <t>612d48184f5c6e0bea33947b</t>
  </si>
  <si>
    <t>25.08.2021</t>
  </si>
  <si>
    <t>YokoSun подгузники M (5-10 кг), 62 шт.</t>
  </si>
  <si>
    <t>612de280b9f8ed9d9be383f2</t>
  </si>
  <si>
    <t>30.08.2021</t>
  </si>
  <si>
    <t>612de7285a3951789f24d563</t>
  </si>
  <si>
    <t>612de7335a3951841124d55d</t>
  </si>
  <si>
    <t>22.08.2021</t>
  </si>
  <si>
    <t>Goo.N трусики Ultra L (9-14 кг), 56 шт.</t>
  </si>
  <si>
    <t>612e0086863e4e61b7fca206</t>
  </si>
  <si>
    <t>27.08.2021</t>
  </si>
  <si>
    <t>Joonies трусики Comfort XL (12-17 кг), 38 шт., 3 уп.</t>
  </si>
  <si>
    <t>612e00dd9066f45eeefc9f59</t>
  </si>
  <si>
    <t>Joonies трусики Comfort XL (12-17 кг), 38 шт.</t>
  </si>
  <si>
    <t>YokoSun трусики Premium L (9-14 кг) 44 шт., белый</t>
  </si>
  <si>
    <t>612e22ba954f6b4336e98090</t>
  </si>
  <si>
    <t>Набор Meine Liebe Средство для удаления жира антижир, 500 мл, 5шт</t>
  </si>
  <si>
    <t>612e2cd6739901259e04136a</t>
  </si>
  <si>
    <t>Merries трусики XL (12-22 кг), 50 шт.</t>
  </si>
  <si>
    <t>612e493d94d527a044def68b</t>
  </si>
  <si>
    <t>Manuoki трусики XL (12+ кг), 38 шт.</t>
  </si>
  <si>
    <t>612e738eb9f8eda2d7e383e9</t>
  </si>
  <si>
    <t>Manuoki трусики XXL (15+ кг), 36 шт.</t>
  </si>
  <si>
    <t>612e7fe520d51d2963401be6</t>
  </si>
  <si>
    <t>20.08.2021</t>
  </si>
  <si>
    <t>YokoSun трусики M (6-10 кг), 58 шт.</t>
  </si>
  <si>
    <t>612e8503792ab1516193f9df</t>
  </si>
  <si>
    <t>Pigeon Бутылочка Перистальтик Плюс с широким горлом PPSU, 240 мл, с 3 месяцев, оранжевый</t>
  </si>
  <si>
    <t>612ea48b9066f47e01fc9f4b</t>
  </si>
  <si>
    <t>28.08.2021</t>
  </si>
  <si>
    <t>Joonies трусики Comfort L (9-14 кг), 44 шт., 2 уп.</t>
  </si>
  <si>
    <t>612ea4dc73990178fe04136b</t>
  </si>
  <si>
    <t>Joonies трусики Standart L (9-14 кг), 42 шт., 42 шт., верблюды</t>
  </si>
  <si>
    <t>612ea4f40fe9957d71963a11</t>
  </si>
  <si>
    <t>26.08.2021</t>
  </si>
  <si>
    <t>YokoSun трусики Premium M (6-10 кг) 56 шт., белый</t>
  </si>
  <si>
    <t>612eacb5dbdc316ffe5a2372</t>
  </si>
  <si>
    <t>Goo.N трусики Сheerful Baby XL (11-18 кг), 42 шт.</t>
  </si>
  <si>
    <t>612eacdd6a86434c7cf32e99</t>
  </si>
  <si>
    <t>Joonies подгузники Premium Soft M (6-11 кг), 58 шт.</t>
  </si>
  <si>
    <t>612eaed4f78dba2eef5500c8</t>
  </si>
  <si>
    <t>24.08.2021</t>
  </si>
  <si>
    <t>Смесь БИБИКОЛЬ Нэнни 4, с 18 месяцев, 800 г</t>
  </si>
  <si>
    <t>612eb0bb94d52706a6def68d</t>
  </si>
  <si>
    <t>Satisfyer Стимулятор клитора вакуум-волновой Dual Love J2018-99, красный</t>
  </si>
  <si>
    <t>612eb4c39066f42512fc9f56</t>
  </si>
  <si>
    <t>612eb57b04e9432bef13d1be</t>
  </si>
  <si>
    <t>Joonies трусики Comfort L (9-14 кг), 44 шт.</t>
  </si>
  <si>
    <t>612eb58d954f6bcf77e98094</t>
  </si>
  <si>
    <t>Goo.N трусики XXL (13-25 кг) 28 шт.</t>
  </si>
  <si>
    <t>612eb61bc3080f48aa23bd18</t>
  </si>
  <si>
    <t>612eb783fbacea6682bdbcc7</t>
  </si>
  <si>
    <t>Missha BB крем Perfect Cover, SPF 42, 20 мл, оттенок: 21 light beige</t>
  </si>
  <si>
    <t>612eb8acfbacea5ac7bdbccf</t>
  </si>
  <si>
    <t>612ebb2f8927caf77293c419</t>
  </si>
  <si>
    <t>612ebef132da83b1b794d299</t>
  </si>
  <si>
    <t>Стиральный порошок Lion Top Platinum Clear, 0.9 кг</t>
  </si>
  <si>
    <t>612ee1ab20d51d1258401bdb</t>
  </si>
  <si>
    <t>612ee2355a3951b77924d560</t>
  </si>
  <si>
    <t>612ee2e98927ca327c93c419</t>
  </si>
  <si>
    <t>612ee6ed8927cac81793c40a</t>
  </si>
  <si>
    <t>Goo.N трусики L (9-14 кг) 44 шт.</t>
  </si>
  <si>
    <t>612ee910c3080f7d8823bd1c</t>
  </si>
  <si>
    <t>Набор Some By Mi Yuja Niacin 30 Days Brightening Starter Kit</t>
  </si>
  <si>
    <t>612eea044f5c6e15265e6724</t>
  </si>
  <si>
    <t>612d2ddf32da831325b68b08</t>
  </si>
  <si>
    <t>Manuoki трусики М (6-11 кг), 56 шт.</t>
  </si>
  <si>
    <t>612eede3c3080f2cdc23bd1b</t>
  </si>
  <si>
    <t>612bd9a3954f6b79055303d7</t>
  </si>
  <si>
    <t>Takeshi трусики бамбуковые Kid's XL (12-22 кг) 38 шт.</t>
  </si>
  <si>
    <t>612ef1777153b3a81adcd367</t>
  </si>
  <si>
    <t>Гейнер Optimum Nutrition Serious Mass (5.44 кг) банан</t>
  </si>
  <si>
    <t>612ef8e9dbdc31fc505a2373</t>
  </si>
  <si>
    <t>612cee3304e943c49b78adbf</t>
  </si>
  <si>
    <t>17.08.2021</t>
  </si>
  <si>
    <t>Возврат платежа за скидку по баллам Яндекс Плюса</t>
  </si>
  <si>
    <t>612df2f8792ab118780a63b1</t>
  </si>
  <si>
    <t>Возврат платежа за скидку маркетплейса</t>
  </si>
  <si>
    <t>612e356e94d52726e9def697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</si>
</sst>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866767.0</v>
      </c>
    </row>
    <row r="4" spans="1:9" s="3" customFormat="1" x14ac:dyDescent="0.2" ht="16.0" customHeight="true">
      <c r="A4" s="3" t="s">
        <v>34</v>
      </c>
      <c r="B4" s="10" t="n">
        <v>11424.0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6.122223E7</v>
      </c>
      <c r="B8" s="8" t="s">
        <v>51</v>
      </c>
      <c r="C8" s="8" t="n">
        <f>IF(false,"2152400571", "2152400571")</f>
      </c>
      <c r="D8" s="8" t="s">
        <v>52</v>
      </c>
      <c r="E8" s="8" t="n">
        <v>1.0</v>
      </c>
      <c r="F8" s="8" t="n">
        <v>273.0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6.1320812E7</v>
      </c>
      <c r="B9" t="s" s="8">
        <v>51</v>
      </c>
      <c r="C9" t="n" s="8">
        <f>IF(false,"008-576", "008-576")</f>
      </c>
      <c r="D9" t="s" s="8">
        <v>56</v>
      </c>
      <c r="E9" t="n" s="8">
        <v>4.0</v>
      </c>
      <c r="F9" t="n" s="8">
        <v>692.0</v>
      </c>
      <c r="G9" t="s" s="8">
        <v>57</v>
      </c>
      <c r="H9" t="s" s="8">
        <v>54</v>
      </c>
      <c r="I9" t="s" s="8">
        <v>58</v>
      </c>
    </row>
    <row r="10" spans="1:9" x14ac:dyDescent="0.2" ht="16.0" customHeight="true">
      <c r="A10" s="7" t="n">
        <v>6.1351311E7</v>
      </c>
      <c r="B10" s="8" t="s">
        <v>51</v>
      </c>
      <c r="C10" s="8" t="n">
        <f>IF(false,"2152400564", "2152400564")</f>
      </c>
      <c r="D10" s="8" t="s">
        <v>59</v>
      </c>
      <c r="E10" s="8" t="n">
        <v>1.0</v>
      </c>
      <c r="F10" s="8" t="n">
        <v>156.0</v>
      </c>
      <c r="G10" s="8" t="s">
        <v>57</v>
      </c>
      <c r="H10" t="s" s="8">
        <v>54</v>
      </c>
      <c r="I10" t="s" s="8">
        <v>60</v>
      </c>
    </row>
    <row r="11" ht="16.0" customHeight="true">
      <c r="A11" t="n" s="7">
        <v>6.1322986E7</v>
      </c>
      <c r="B11" t="s" s="8">
        <v>51</v>
      </c>
      <c r="C11" t="n" s="8">
        <f>IF(false,"2152400580", "2152400580")</f>
      </c>
      <c r="D11" t="s" s="8">
        <v>61</v>
      </c>
      <c r="E11" t="n" s="8">
        <v>1.0</v>
      </c>
      <c r="F11" t="n" s="8">
        <v>1118.0</v>
      </c>
      <c r="G11" t="s" s="8">
        <v>57</v>
      </c>
      <c r="H11" t="s" s="8">
        <v>54</v>
      </c>
      <c r="I11" t="s" s="8">
        <v>62</v>
      </c>
    </row>
    <row r="12" spans="1:9" x14ac:dyDescent="0.2" ht="16.0" customHeight="true">
      <c r="A12" s="7" t="n">
        <v>6.1283918E7</v>
      </c>
      <c r="B12" t="s" s="8">
        <v>51</v>
      </c>
      <c r="C12" t="n" s="8">
        <f>IF(false,"120922163", "120922163")</f>
      </c>
      <c r="D12" t="s" s="8">
        <v>63</v>
      </c>
      <c r="E12" t="n" s="8">
        <v>1.0</v>
      </c>
      <c r="F12" t="n" s="8">
        <v>289.0</v>
      </c>
      <c r="G12" t="s" s="8">
        <v>57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6.1279399E7</v>
      </c>
      <c r="B13" s="8" t="s">
        <v>51</v>
      </c>
      <c r="C13" s="8" t="n">
        <f>IF(false,"2152400582", "2152400582")</f>
      </c>
      <c r="D13" s="8" t="s">
        <v>65</v>
      </c>
      <c r="E13" s="8" t="n">
        <v>1.0</v>
      </c>
      <c r="F13" s="8" t="n">
        <v>553.0</v>
      </c>
      <c r="G13" s="8" t="s">
        <v>57</v>
      </c>
      <c r="H13" s="8" t="s">
        <v>54</v>
      </c>
      <c r="I13" s="8" t="s">
        <v>66</v>
      </c>
    </row>
    <row r="14" spans="1:9" x14ac:dyDescent="0.2" ht="16.0" customHeight="true">
      <c r="A14" s="7" t="n">
        <v>6.1540618E7</v>
      </c>
      <c r="B14" s="8" t="s">
        <v>54</v>
      </c>
      <c r="C14" s="8" t="n">
        <f>IF(false,"120922985", "120922985")</f>
      </c>
      <c r="D14" s="8" t="s">
        <v>67</v>
      </c>
      <c r="E14" s="8" t="n">
        <v>1.0</v>
      </c>
      <c r="F14" s="8" t="n">
        <v>236.0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6.0725771E7</v>
      </c>
      <c r="B15" t="s" s="8">
        <v>69</v>
      </c>
      <c r="C15" t="n" s="8">
        <f>IF(false,"005-1512", "005-1512")</f>
      </c>
      <c r="D15" t="s" s="8">
        <v>70</v>
      </c>
      <c r="E15" t="n" s="8">
        <v>1.0</v>
      </c>
      <c r="F15" t="n" s="8">
        <v>129.0</v>
      </c>
      <c r="G15" t="s" s="8">
        <v>57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6.1367236E7</v>
      </c>
      <c r="B16" t="s" s="8">
        <v>72</v>
      </c>
      <c r="C16" t="n" s="8">
        <f>IF(false,"008-576", "008-576")</f>
      </c>
      <c r="D16" t="s" s="8">
        <v>56</v>
      </c>
      <c r="E16" t="n" s="8">
        <v>1.0</v>
      </c>
      <c r="F16" s="8" t="n">
        <v>45.0</v>
      </c>
      <c r="G16" s="8" t="s">
        <v>57</v>
      </c>
      <c r="H16" s="8" t="s">
        <v>54</v>
      </c>
      <c r="I16" s="8" t="s">
        <v>73</v>
      </c>
    </row>
    <row r="17" spans="1:9" x14ac:dyDescent="0.2" ht="16.0" customHeight="true">
      <c r="A17" s="7" t="n">
        <v>6.1305187E7</v>
      </c>
      <c r="B17" s="8" t="s">
        <v>51</v>
      </c>
      <c r="C17" s="8" t="n">
        <f>IF(false,"008-576", "008-576")</f>
      </c>
      <c r="D17" s="8" t="s">
        <v>56</v>
      </c>
      <c r="E17" s="8" t="n">
        <v>1.0</v>
      </c>
      <c r="F17" s="8" t="n">
        <v>45.0</v>
      </c>
      <c r="G17" s="8" t="s">
        <v>57</v>
      </c>
      <c r="H17" s="8" t="s">
        <v>54</v>
      </c>
      <c r="I17" s="8" t="s">
        <v>74</v>
      </c>
    </row>
    <row r="18" spans="1:9" x14ac:dyDescent="0.2" ht="16.0" customHeight="true">
      <c r="A18" s="7" t="n">
        <v>6.0281401E7</v>
      </c>
      <c r="B18" t="s" s="8">
        <v>75</v>
      </c>
      <c r="C18" t="n" s="8">
        <f>IF(false,"120921718", "120921718")</f>
      </c>
      <c r="D18" t="s" s="8">
        <v>76</v>
      </c>
      <c r="E18" t="n" s="8">
        <v>1.0</v>
      </c>
      <c r="F18" t="n" s="8">
        <v>175.0</v>
      </c>
      <c r="G18" t="s" s="8">
        <v>57</v>
      </c>
      <c r="H18" t="s" s="8">
        <v>54</v>
      </c>
      <c r="I18" t="s" s="8">
        <v>77</v>
      </c>
    </row>
    <row r="19" spans="1:9" ht="16.0" x14ac:dyDescent="0.2" customHeight="true">
      <c r="A19" s="7" t="n">
        <v>6.1089274E7</v>
      </c>
      <c r="B19" s="8" t="s">
        <v>78</v>
      </c>
      <c r="C19" s="8" t="n">
        <f>IF(false,"120922761", "120922761")</f>
      </c>
      <c r="D19" s="8" t="s">
        <v>79</v>
      </c>
      <c r="E19" s="8" t="n">
        <v>1.0</v>
      </c>
      <c r="F19" s="8" t="n">
        <v>564.0</v>
      </c>
      <c r="G19" s="8" t="s">
        <v>57</v>
      </c>
      <c r="H19" s="8" t="s">
        <v>54</v>
      </c>
      <c r="I19" s="8" t="s">
        <v>80</v>
      </c>
    </row>
    <row r="20" spans="1:9" x14ac:dyDescent="0.2" ht="16.0" customHeight="true">
      <c r="A20" s="7" t="n">
        <v>6.1089274E7</v>
      </c>
      <c r="B20" s="8" t="s">
        <v>78</v>
      </c>
      <c r="C20" s="8" t="n">
        <f>IF(false,"120922351", "120922351")</f>
      </c>
      <c r="D20" s="8" t="s">
        <v>81</v>
      </c>
      <c r="E20" s="8" t="n">
        <v>1.0</v>
      </c>
      <c r="F20" s="8" t="n">
        <v>189.0</v>
      </c>
      <c r="G20" s="8" t="s">
        <v>57</v>
      </c>
      <c r="H20" s="8" t="s">
        <v>54</v>
      </c>
      <c r="I20" s="8" t="s">
        <v>80</v>
      </c>
    </row>
    <row r="21" ht="16.0" customHeight="true">
      <c r="A21" t="n" s="7">
        <v>6.1064572E7</v>
      </c>
      <c r="B21" t="s" s="8">
        <v>78</v>
      </c>
      <c r="C21" t="n" s="8">
        <f>IF(false,"120921995", "120921995")</f>
      </c>
      <c r="D21" t="s" s="8">
        <v>82</v>
      </c>
      <c r="E21" t="n" s="8">
        <v>1.0</v>
      </c>
      <c r="F21" t="n" s="8">
        <v>186.0</v>
      </c>
      <c r="G21" t="s" s="8">
        <v>57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6.0738519E7</v>
      </c>
      <c r="B22" t="s" s="8">
        <v>69</v>
      </c>
      <c r="C22" t="n" s="8">
        <f>IF(false,"2152400464", "2152400464")</f>
      </c>
      <c r="D22" t="s" s="8">
        <v>84</v>
      </c>
      <c r="E22" t="n" s="8">
        <v>1.0</v>
      </c>
      <c r="F22" s="8" t="n">
        <v>311.0</v>
      </c>
      <c r="G22" s="8" t="s">
        <v>57</v>
      </c>
      <c r="H22" s="8" t="s">
        <v>54</v>
      </c>
      <c r="I22" s="8" t="s">
        <v>85</v>
      </c>
    </row>
    <row r="23" spans="1:9" x14ac:dyDescent="0.2" ht="16.0" customHeight="true">
      <c r="A23" s="7" t="n">
        <v>6.1351849E7</v>
      </c>
      <c r="B23" s="8" t="s">
        <v>51</v>
      </c>
      <c r="C23" s="8" t="n">
        <f>IF(false,"005-1039", "005-1039")</f>
      </c>
      <c r="D23" s="8" t="s">
        <v>86</v>
      </c>
      <c r="E23" s="8" t="n">
        <v>2.0</v>
      </c>
      <c r="F23" s="8" t="n">
        <v>542.0</v>
      </c>
      <c r="G23" s="8" t="s">
        <v>57</v>
      </c>
      <c r="H23" s="8" t="s">
        <v>54</v>
      </c>
      <c r="I23" s="8" t="s">
        <v>87</v>
      </c>
    </row>
    <row r="24" ht="16.0" customHeight="true">
      <c r="A24" t="n" s="7">
        <v>6.1273026E7</v>
      </c>
      <c r="B24" t="s" s="8">
        <v>51</v>
      </c>
      <c r="C24" t="n" s="8">
        <f>IF(false,"008-577", "008-577")</f>
      </c>
      <c r="D24" t="s" s="8">
        <v>88</v>
      </c>
      <c r="E24" t="n" s="8">
        <v>3.0</v>
      </c>
      <c r="F24" t="n" s="8">
        <v>474.0</v>
      </c>
      <c r="G24" t="s" s="8">
        <v>57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6.1283256E7</v>
      </c>
      <c r="B25" t="s" s="8">
        <v>51</v>
      </c>
      <c r="C25" t="n" s="8">
        <f>IF(false,"01-004117", "01-004117")</f>
      </c>
      <c r="D25" t="s" s="8">
        <v>90</v>
      </c>
      <c r="E25" t="n" s="8">
        <v>2.0</v>
      </c>
      <c r="F25" t="n" s="8">
        <v>136.0</v>
      </c>
      <c r="G25" t="s" s="8">
        <v>57</v>
      </c>
      <c r="H25" t="s" s="8">
        <v>54</v>
      </c>
      <c r="I25" t="s" s="8">
        <v>91</v>
      </c>
    </row>
    <row r="26" ht="16.0" customHeight="true">
      <c r="A26" t="n" s="7">
        <v>6.0033346E7</v>
      </c>
      <c r="B26" t="s" s="8">
        <v>92</v>
      </c>
      <c r="C26" t="n" s="8">
        <f>IF(false,"005-1514", "005-1514")</f>
      </c>
      <c r="D26" t="s" s="8">
        <v>93</v>
      </c>
      <c r="E26" t="n" s="8">
        <v>4.0</v>
      </c>
      <c r="F26" t="n" s="8">
        <v>1256.0</v>
      </c>
      <c r="G26" t="s" s="8">
        <v>57</v>
      </c>
      <c r="H26" t="s" s="8">
        <v>54</v>
      </c>
      <c r="I26" t="s" s="8">
        <v>94</v>
      </c>
    </row>
    <row r="27" ht="16.0" customHeight="true">
      <c r="A27" t="n" s="7">
        <v>6.1415269E7</v>
      </c>
      <c r="B27" t="s" s="8">
        <v>72</v>
      </c>
      <c r="C27" t="n" s="8">
        <f>IF(false,"120922624", "120922624")</f>
      </c>
      <c r="D27" t="s" s="8">
        <v>95</v>
      </c>
      <c r="E27" t="n" s="8">
        <v>1.0</v>
      </c>
      <c r="F27" t="n" s="8">
        <v>318.0</v>
      </c>
      <c r="G27" t="s" s="8">
        <v>57</v>
      </c>
      <c r="H27" t="s" s="8">
        <v>50</v>
      </c>
      <c r="I27" t="s" s="8">
        <v>96</v>
      </c>
    </row>
    <row r="28" ht="16.0" customHeight="true">
      <c r="A28" t="n" s="7">
        <v>6.1203824E7</v>
      </c>
      <c r="B28" t="s" s="8">
        <v>97</v>
      </c>
      <c r="C28" t="n" s="8">
        <f>IF(false,"120922760", "120922760")</f>
      </c>
      <c r="D28" t="s" s="8">
        <v>98</v>
      </c>
      <c r="E28" t="n" s="8">
        <v>1.0</v>
      </c>
      <c r="F28" t="n" s="8">
        <v>264.0</v>
      </c>
      <c r="G28" t="s" s="8">
        <v>57</v>
      </c>
      <c r="H28" t="s" s="8">
        <v>50</v>
      </c>
      <c r="I28" t="s" s="8">
        <v>99</v>
      </c>
    </row>
    <row r="29" spans="1:9" s="1" customFormat="1" x14ac:dyDescent="0.2" ht="16.0" customHeight="true">
      <c r="A29" t="n" s="7">
        <v>6.1056783E7</v>
      </c>
      <c r="B29" t="s" s="8">
        <v>78</v>
      </c>
      <c r="C29" t="n" s="8">
        <f>IF(false,"2152400398", "2152400398")</f>
      </c>
      <c r="D29" t="s" s="8">
        <v>100</v>
      </c>
      <c r="E29" t="n" s="8">
        <v>1.0</v>
      </c>
      <c r="F29" t="n" s="8">
        <v>102.0</v>
      </c>
      <c r="G29" s="8" t="s">
        <v>57</v>
      </c>
      <c r="H29" t="s" s="8">
        <v>50</v>
      </c>
      <c r="I29" s="8" t="s">
        <v>101</v>
      </c>
    </row>
    <row r="30" ht="16.0" customHeight="true">
      <c r="A30" t="n" s="7">
        <v>6.0921122E7</v>
      </c>
      <c r="B30" t="s" s="8">
        <v>102</v>
      </c>
      <c r="C30" t="n" s="8">
        <f>IF(false,"120921900", "120921900")</f>
      </c>
      <c r="D30" t="s" s="8">
        <v>103</v>
      </c>
      <c r="E30" t="n" s="8">
        <v>1.0</v>
      </c>
      <c r="F30" t="n" s="8">
        <v>200.0</v>
      </c>
      <c r="G30" t="s" s="8">
        <v>57</v>
      </c>
      <c r="H30" t="s" s="8">
        <v>50</v>
      </c>
      <c r="I30" t="s" s="8">
        <v>104</v>
      </c>
    </row>
    <row r="31" ht="16.0" customHeight="true">
      <c r="A31" t="n" s="7">
        <v>6.0775042E7</v>
      </c>
      <c r="B31" t="s" s="8">
        <v>69</v>
      </c>
      <c r="C31" t="n" s="8">
        <f>IF(false,"005-1359", "005-1359")</f>
      </c>
      <c r="D31" t="s" s="8">
        <v>105</v>
      </c>
      <c r="E31" t="n" s="8">
        <v>1.0</v>
      </c>
      <c r="F31" t="n" s="8">
        <v>74.0</v>
      </c>
      <c r="G31" t="s" s="8">
        <v>57</v>
      </c>
      <c r="H31" t="s" s="8">
        <v>50</v>
      </c>
      <c r="I31" t="s" s="8">
        <v>106</v>
      </c>
    </row>
    <row r="32" ht="16.0" customHeight="true">
      <c r="A32" t="n" s="7">
        <v>6.1218594E7</v>
      </c>
      <c r="B32" t="s" s="8">
        <v>97</v>
      </c>
      <c r="C32" t="n" s="8">
        <f>IF(false,"120921957", "120921957")</f>
      </c>
      <c r="D32" t="s" s="8">
        <v>107</v>
      </c>
      <c r="E32" t="n" s="8">
        <v>1.0</v>
      </c>
      <c r="F32" t="n" s="8">
        <v>154.0</v>
      </c>
      <c r="G32" t="s" s="8">
        <v>57</v>
      </c>
      <c r="H32" t="s" s="8">
        <v>50</v>
      </c>
      <c r="I32" t="s" s="8">
        <v>108</v>
      </c>
    </row>
    <row r="33" ht="16.0" customHeight="true">
      <c r="A33" t="n" s="7">
        <v>6.0495798E7</v>
      </c>
      <c r="B33" t="s" s="8">
        <v>109</v>
      </c>
      <c r="C33" t="n" s="8">
        <f>IF(false,"120921956", "120921956")</f>
      </c>
      <c r="D33" t="s" s="8">
        <v>110</v>
      </c>
      <c r="E33" t="n" s="8">
        <v>1.0</v>
      </c>
      <c r="F33" t="n" s="8">
        <v>405.0</v>
      </c>
      <c r="G33" t="s" s="8">
        <v>57</v>
      </c>
      <c r="H33" t="s" s="8">
        <v>50</v>
      </c>
      <c r="I33" t="s" s="8">
        <v>111</v>
      </c>
    </row>
    <row r="34" ht="16.0" customHeight="true">
      <c r="A34" t="n" s="7">
        <v>6.0609953E7</v>
      </c>
      <c r="B34" t="s" s="8">
        <v>69</v>
      </c>
      <c r="C34" t="n" s="8">
        <f>IF(false,"2152400608", "2152400608")</f>
      </c>
      <c r="D34" t="s" s="8">
        <v>112</v>
      </c>
      <c r="E34" t="n" s="8">
        <v>1.0</v>
      </c>
      <c r="F34" t="n" s="8">
        <v>541.0</v>
      </c>
      <c r="G34" t="s" s="8">
        <v>57</v>
      </c>
      <c r="H34" t="s" s="8">
        <v>50</v>
      </c>
      <c r="I34" t="s" s="8">
        <v>113</v>
      </c>
    </row>
    <row r="35" ht="16.0" customHeight="true">
      <c r="A35" t="n" s="7">
        <v>6.0814887E7</v>
      </c>
      <c r="B35" t="s" s="8">
        <v>102</v>
      </c>
      <c r="C35" t="n" s="8">
        <f>IF(false,"120922351", "120922351")</f>
      </c>
      <c r="D35" t="s" s="8">
        <v>81</v>
      </c>
      <c r="E35" t="n" s="8">
        <v>1.0</v>
      </c>
      <c r="F35" t="n" s="8">
        <v>125.0</v>
      </c>
      <c r="G35" t="s" s="8">
        <v>57</v>
      </c>
      <c r="H35" t="s" s="8">
        <v>50</v>
      </c>
      <c r="I35" t="s" s="8">
        <v>114</v>
      </c>
    </row>
    <row r="36" ht="16.0" customHeight="true">
      <c r="A36" t="n" s="7">
        <v>6.1298401E7</v>
      </c>
      <c r="B36" t="s" s="8">
        <v>51</v>
      </c>
      <c r="C36" t="n" s="8">
        <f>IF(false,"120922353", "120922353")</f>
      </c>
      <c r="D36" t="s" s="8">
        <v>115</v>
      </c>
      <c r="E36" t="n" s="8">
        <v>1.0</v>
      </c>
      <c r="F36" t="n" s="8">
        <v>127.0</v>
      </c>
      <c r="G36" t="s" s="8">
        <v>57</v>
      </c>
      <c r="H36" t="s" s="8">
        <v>50</v>
      </c>
      <c r="I36" t="s" s="8">
        <v>116</v>
      </c>
    </row>
    <row r="37" ht="16.0" customHeight="true">
      <c r="A37" t="n" s="7">
        <v>6.1301418E7</v>
      </c>
      <c r="B37" t="s" s="8">
        <v>51</v>
      </c>
      <c r="C37" t="n" s="8">
        <f>IF(false,"005-1520", "005-1520")</f>
      </c>
      <c r="D37" t="s" s="8">
        <v>117</v>
      </c>
      <c r="E37" t="n" s="8">
        <v>1.0</v>
      </c>
      <c r="F37" t="n" s="8">
        <v>159.0</v>
      </c>
      <c r="G37" t="s" s="8">
        <v>57</v>
      </c>
      <c r="H37" t="s" s="8">
        <v>50</v>
      </c>
      <c r="I37" t="s" s="8">
        <v>118</v>
      </c>
    </row>
    <row r="38" ht="16.0" customHeight="true">
      <c r="A38" t="n" s="7">
        <v>6.1519736E7</v>
      </c>
      <c r="B38" t="s" s="8">
        <v>72</v>
      </c>
      <c r="C38" t="n" s="8">
        <f>IF(false,"008-577", "008-577")</f>
      </c>
      <c r="D38" t="s" s="8">
        <v>88</v>
      </c>
      <c r="E38" t="n" s="8">
        <v>1.0</v>
      </c>
      <c r="F38" t="n" s="8">
        <v>45.0</v>
      </c>
      <c r="G38" t="s" s="8">
        <v>57</v>
      </c>
      <c r="H38" t="s" s="8">
        <v>50</v>
      </c>
      <c r="I38" t="s" s="8">
        <v>119</v>
      </c>
    </row>
    <row r="39" ht="16.0" customHeight="true">
      <c r="A39" t="n" s="7">
        <v>6.0926094E7</v>
      </c>
      <c r="B39" t="s" s="8">
        <v>102</v>
      </c>
      <c r="C39" t="n" s="8">
        <f>IF(false,"120921439", "120921439")</f>
      </c>
      <c r="D39" t="s" s="8">
        <v>120</v>
      </c>
      <c r="E39" t="n" s="8">
        <v>1.0</v>
      </c>
      <c r="F39" t="n" s="8">
        <v>38.0</v>
      </c>
      <c r="G39" t="s" s="8">
        <v>57</v>
      </c>
      <c r="H39" t="s" s="8">
        <v>50</v>
      </c>
      <c r="I39" t="s" s="8">
        <v>121</v>
      </c>
    </row>
    <row r="40" ht="16.0" customHeight="true">
      <c r="A40" t="n" s="7">
        <v>6.1205021E7</v>
      </c>
      <c r="B40" t="s" s="8">
        <v>97</v>
      </c>
      <c r="C40" t="n" s="8">
        <f>IF(false,"120922353", "120922353")</f>
      </c>
      <c r="D40" t="s" s="8">
        <v>115</v>
      </c>
      <c r="E40" t="n" s="8">
        <v>1.0</v>
      </c>
      <c r="F40" t="n" s="8">
        <v>127.0</v>
      </c>
      <c r="G40" t="s" s="8">
        <v>57</v>
      </c>
      <c r="H40" t="s" s="8">
        <v>50</v>
      </c>
      <c r="I40" t="s" s="8">
        <v>122</v>
      </c>
    </row>
    <row r="41" ht="16.0" customHeight="true">
      <c r="A41" t="n" s="7">
        <v>6.1350962E7</v>
      </c>
      <c r="B41" t="s" s="8">
        <v>51</v>
      </c>
      <c r="C41" t="n" s="8">
        <f>IF(false,"01-004117", "01-004117")</f>
      </c>
      <c r="D41" t="s" s="8">
        <v>90</v>
      </c>
      <c r="E41" t="n" s="8">
        <v>1.0</v>
      </c>
      <c r="F41" t="n" s="8">
        <v>174.0</v>
      </c>
      <c r="G41" t="s" s="8">
        <v>57</v>
      </c>
      <c r="H41" t="s" s="8">
        <v>50</v>
      </c>
      <c r="I41" t="s" s="8">
        <v>123</v>
      </c>
    </row>
    <row r="42" ht="16.0" customHeight="true">
      <c r="A42" t="n" s="7">
        <v>6.1507438E7</v>
      </c>
      <c r="B42" t="s" s="8">
        <v>72</v>
      </c>
      <c r="C42" t="n" s="8">
        <f>IF(false,"002-899", "002-899")</f>
      </c>
      <c r="D42" t="s" s="8">
        <v>124</v>
      </c>
      <c r="E42" t="n" s="8">
        <v>2.0</v>
      </c>
      <c r="F42" t="n" s="8">
        <v>38.0</v>
      </c>
      <c r="G42" t="s" s="8">
        <v>57</v>
      </c>
      <c r="H42" t="s" s="8">
        <v>50</v>
      </c>
      <c r="I42" t="s" s="8">
        <v>125</v>
      </c>
    </row>
    <row r="43" ht="16.0" customHeight="true">
      <c r="A43" t="n" s="7">
        <v>6.1247853E7</v>
      </c>
      <c r="B43" t="s" s="8">
        <v>51</v>
      </c>
      <c r="C43" t="n" s="8">
        <f>IF(false,"008-576", "008-576")</f>
      </c>
      <c r="D43" t="s" s="8">
        <v>56</v>
      </c>
      <c r="E43" t="n" s="8">
        <v>2.0</v>
      </c>
      <c r="F43" t="n" s="8">
        <v>90.0</v>
      </c>
      <c r="G43" t="s" s="8">
        <v>57</v>
      </c>
      <c r="H43" t="s" s="8">
        <v>50</v>
      </c>
      <c r="I43" t="s" s="8">
        <v>126</v>
      </c>
    </row>
    <row r="44" ht="16.0" customHeight="true">
      <c r="A44" t="n" s="7">
        <v>6.1500598E7</v>
      </c>
      <c r="B44" t="s" s="8">
        <v>72</v>
      </c>
      <c r="C44" t="n" s="8">
        <f>IF(false,"120921439", "120921439")</f>
      </c>
      <c r="D44" t="s" s="8">
        <v>120</v>
      </c>
      <c r="E44" t="n" s="8">
        <v>1.0</v>
      </c>
      <c r="F44" t="n" s="8">
        <v>38.0</v>
      </c>
      <c r="G44" t="s" s="8">
        <v>57</v>
      </c>
      <c r="H44" t="s" s="8">
        <v>50</v>
      </c>
      <c r="I44" t="s" s="8">
        <v>127</v>
      </c>
    </row>
    <row r="45" ht="16.0" customHeight="true">
      <c r="A45" t="n" s="7">
        <v>6.1109216E7</v>
      </c>
      <c r="B45" t="s" s="8">
        <v>97</v>
      </c>
      <c r="C45" t="n" s="8">
        <f>IF(false,"120921900", "120921900")</f>
      </c>
      <c r="D45" t="s" s="8">
        <v>103</v>
      </c>
      <c r="E45" t="n" s="8">
        <v>1.0</v>
      </c>
      <c r="F45" t="n" s="8">
        <v>107.0</v>
      </c>
      <c r="G45" t="s" s="8">
        <v>57</v>
      </c>
      <c r="H45" t="s" s="8">
        <v>50</v>
      </c>
      <c r="I45" t="s" s="8">
        <v>128</v>
      </c>
    </row>
    <row r="46" ht="16.0" customHeight="true">
      <c r="A46" t="n" s="7">
        <v>6.1551772E7</v>
      </c>
      <c r="B46" t="s" s="8">
        <v>54</v>
      </c>
      <c r="C46" t="n" s="8">
        <f>IF(false,"005-1518", "005-1518")</f>
      </c>
      <c r="D46" t="s" s="8">
        <v>129</v>
      </c>
      <c r="E46" t="n" s="8">
        <v>2.0</v>
      </c>
      <c r="F46" t="n" s="8">
        <v>378.0</v>
      </c>
      <c r="G46" t="s" s="8">
        <v>57</v>
      </c>
      <c r="H46" t="s" s="8">
        <v>50</v>
      </c>
      <c r="I46" t="s" s="8">
        <v>130</v>
      </c>
    </row>
    <row r="47" ht="16.0" customHeight="true">
      <c r="A47" t="n" s="7">
        <v>6.1527472E7</v>
      </c>
      <c r="B47" t="s" s="8">
        <v>72</v>
      </c>
      <c r="C47" t="n" s="8">
        <f>IF(false,"120922131", "120922131")</f>
      </c>
      <c r="D47" t="s" s="8">
        <v>131</v>
      </c>
      <c r="E47" t="n" s="8">
        <v>1.0</v>
      </c>
      <c r="F47" t="n" s="8">
        <v>580.0</v>
      </c>
      <c r="G47" t="s" s="8">
        <v>57</v>
      </c>
      <c r="H47" t="s" s="8">
        <v>50</v>
      </c>
      <c r="I47" t="s" s="8">
        <v>132</v>
      </c>
    </row>
    <row r="48" ht="16.0" customHeight="true">
      <c r="A48" t="n" s="7">
        <v>6.1527472E7</v>
      </c>
      <c r="B48" t="s" s="8">
        <v>72</v>
      </c>
      <c r="C48" t="n" s="8">
        <f>IF(false,"120922131", "120922131")</f>
      </c>
      <c r="D48" t="s" s="8">
        <v>131</v>
      </c>
      <c r="E48" t="n" s="8">
        <v>1.0</v>
      </c>
      <c r="F48" t="n" s="8">
        <v>134.0</v>
      </c>
      <c r="G48" t="s" s="8">
        <v>53</v>
      </c>
      <c r="H48" t="s" s="8">
        <v>50</v>
      </c>
      <c r="I48" t="s" s="8">
        <v>133</v>
      </c>
    </row>
    <row r="49" ht="16.0" customHeight="true">
      <c r="A49" t="n" s="7">
        <v>6.1338961E7</v>
      </c>
      <c r="B49" t="s" s="8">
        <v>51</v>
      </c>
      <c r="C49" t="n" s="8">
        <f>IF(false,"008-575", "008-575")</f>
      </c>
      <c r="D49" t="s" s="8">
        <v>134</v>
      </c>
      <c r="E49" t="n" s="8">
        <v>1.0</v>
      </c>
      <c r="F49" t="n" s="8">
        <v>45.0</v>
      </c>
      <c r="G49" t="s" s="8">
        <v>57</v>
      </c>
      <c r="H49" t="s" s="8">
        <v>50</v>
      </c>
      <c r="I49" t="s" s="8">
        <v>135</v>
      </c>
    </row>
    <row r="50" ht="16.0" customHeight="true">
      <c r="A50" t="n" s="7">
        <v>6.1338961E7</v>
      </c>
      <c r="B50" t="s" s="8">
        <v>51</v>
      </c>
      <c r="C50" t="n" s="8">
        <f>IF(false,"008-575", "008-575")</f>
      </c>
      <c r="D50" t="s" s="8">
        <v>134</v>
      </c>
      <c r="E50" t="n" s="8">
        <v>1.0</v>
      </c>
      <c r="F50" t="n" s="8">
        <v>45.0</v>
      </c>
      <c r="G50" t="s" s="8">
        <v>53</v>
      </c>
      <c r="H50" t="s" s="8">
        <v>50</v>
      </c>
      <c r="I50" t="s" s="8">
        <v>136</v>
      </c>
    </row>
    <row r="51" ht="16.0" customHeight="true">
      <c r="A51" t="n" s="7">
        <v>6.1149158E7</v>
      </c>
      <c r="B51" t="s" s="8">
        <v>97</v>
      </c>
      <c r="C51" t="n" s="8">
        <f>IF(false,"120921744", "120921744")</f>
      </c>
      <c r="D51" t="s" s="8">
        <v>137</v>
      </c>
      <c r="E51" t="n" s="8">
        <v>1.0</v>
      </c>
      <c r="F51" t="n" s="8">
        <v>151.0</v>
      </c>
      <c r="G51" t="s" s="8">
        <v>57</v>
      </c>
      <c r="H51" t="s" s="8">
        <v>50</v>
      </c>
      <c r="I51" t="s" s="8">
        <v>138</v>
      </c>
    </row>
    <row r="52" ht="16.0" customHeight="true">
      <c r="A52" t="n" s="7">
        <v>6.1375847E7</v>
      </c>
      <c r="B52" t="s" s="8">
        <v>72</v>
      </c>
      <c r="C52" t="n" s="8">
        <f>IF(false,"120923124", "120923124")</f>
      </c>
      <c r="D52" t="s" s="8">
        <v>139</v>
      </c>
      <c r="E52" t="n" s="8">
        <v>1.0</v>
      </c>
      <c r="F52" t="n" s="8">
        <v>300.0</v>
      </c>
      <c r="G52" t="s" s="8">
        <v>57</v>
      </c>
      <c r="H52" t="s" s="8">
        <v>50</v>
      </c>
      <c r="I52" t="s" s="8">
        <v>140</v>
      </c>
    </row>
    <row r="53" ht="16.0" customHeight="true">
      <c r="A53" t="n" s="7">
        <v>6.1487316E7</v>
      </c>
      <c r="B53" t="s" s="8">
        <v>72</v>
      </c>
      <c r="C53" t="n" s="8">
        <f>IF(false,"002-899", "002-899")</f>
      </c>
      <c r="D53" t="s" s="8">
        <v>124</v>
      </c>
      <c r="E53" t="n" s="8">
        <v>1.0</v>
      </c>
      <c r="F53" t="n" s="8">
        <v>56.0</v>
      </c>
      <c r="G53" t="s" s="8">
        <v>53</v>
      </c>
      <c r="H53" t="s" s="8">
        <v>50</v>
      </c>
      <c r="I53" t="s" s="8">
        <v>141</v>
      </c>
    </row>
    <row r="54" ht="16.0" customHeight="true"/>
    <row r="55" ht="16.0" customHeight="true">
      <c r="A55" t="s" s="1">
        <v>37</v>
      </c>
      <c r="B55" s="1"/>
      <c r="C55" s="1"/>
      <c r="D55" s="1"/>
      <c r="E55" s="1"/>
      <c r="F55" t="n" s="8">
        <v>12184.0</v>
      </c>
      <c r="G55" s="2"/>
    </row>
    <row r="56" ht="16.0" customHeight="true"/>
    <row r="57" ht="16.0" customHeight="true">
      <c r="A57" t="s" s="1">
        <v>36</v>
      </c>
    </row>
    <row r="58" ht="34.0" customHeight="true">
      <c r="A58" t="s" s="9">
        <v>38</v>
      </c>
      <c r="B58" t="s" s="9">
        <v>0</v>
      </c>
      <c r="C58" t="s" s="9">
        <v>43</v>
      </c>
      <c r="D58" t="s" s="9">
        <v>1</v>
      </c>
      <c r="E58" t="s" s="9">
        <v>2</v>
      </c>
      <c r="F58" t="s" s="9">
        <v>39</v>
      </c>
      <c r="G58" t="s" s="9">
        <v>5</v>
      </c>
      <c r="H58" t="s" s="9">
        <v>3</v>
      </c>
      <c r="I58" t="s" s="9">
        <v>4</v>
      </c>
    </row>
    <row r="59" ht="16.0" customHeight="true">
      <c r="A59" t="n" s="8">
        <v>5.9544133E7</v>
      </c>
      <c r="B59" t="s" s="8">
        <v>142</v>
      </c>
      <c r="C59" t="n" s="8">
        <f>IF(false,"120921956", "120921956")</f>
      </c>
      <c r="D59" t="s" s="8">
        <v>110</v>
      </c>
      <c r="E59" t="n" s="8">
        <v>2.0</v>
      </c>
      <c r="F59" t="n" s="8">
        <v>-238.0</v>
      </c>
      <c r="G59" t="s" s="8">
        <v>143</v>
      </c>
      <c r="H59" t="s" s="8">
        <v>54</v>
      </c>
      <c r="I59" t="s" s="8">
        <v>144</v>
      </c>
    </row>
    <row r="60" ht="16.0" customHeight="true">
      <c r="A60" t="n" s="8">
        <v>6.133419E7</v>
      </c>
      <c r="B60" t="s" s="8">
        <v>51</v>
      </c>
      <c r="C60" t="n" s="8">
        <f>IF(false,"01-004117", "01-004117")</f>
      </c>
      <c r="D60" t="s" s="8">
        <v>90</v>
      </c>
      <c r="E60" t="n" s="8">
        <v>3.0</v>
      </c>
      <c r="F60" t="n" s="8">
        <v>-522.0</v>
      </c>
      <c r="G60" t="s" s="8">
        <v>145</v>
      </c>
      <c r="H60" t="s" s="8">
        <v>54</v>
      </c>
      <c r="I60" t="s" s="8">
        <v>146</v>
      </c>
    </row>
    <row r="61" ht="16.0" customHeight="true"/>
    <row r="62" ht="16.0" customHeight="true">
      <c r="A62" t="s" s="1">
        <v>37</v>
      </c>
      <c r="F62" t="n" s="8">
        <v>-760.0</v>
      </c>
      <c r="G62" s="2"/>
      <c r="H62" s="0"/>
      <c r="I62" s="0"/>
    </row>
    <row r="63" ht="16.0" customHeight="true">
      <c r="A63" s="1"/>
      <c r="B63" s="1"/>
      <c r="C63" s="1"/>
      <c r="D63" s="1"/>
      <c r="E63" s="1"/>
      <c r="F63" s="1"/>
      <c r="G63" s="1"/>
      <c r="H63" s="1"/>
      <c r="I63" s="1"/>
    </row>
    <row r="64" ht="16.0" customHeight="true">
      <c r="A64" t="s" s="1">
        <v>40</v>
      </c>
    </row>
    <row r="65" ht="34.0" customHeight="true">
      <c r="A65" t="s" s="9">
        <v>47</v>
      </c>
      <c r="B65" t="s" s="9">
        <v>48</v>
      </c>
      <c r="C65" s="9"/>
      <c r="D65" s="9"/>
      <c r="E65" s="9"/>
      <c r="F65" t="s" s="9">
        <v>39</v>
      </c>
      <c r="G65" t="s" s="9">
        <v>5</v>
      </c>
      <c r="H65" t="s" s="9">
        <v>3</v>
      </c>
      <c r="I65" t="s" s="9">
        <v>4</v>
      </c>
    </row>
    <row r="66" ht="16.0" customHeight="true"/>
    <row r="67" ht="16.0" customHeight="true">
      <c r="A67" t="s" s="1">
        <v>37</v>
      </c>
      <c r="F67" t="n" s="8">
        <v>0.0</v>
      </c>
      <c r="G67" s="2"/>
      <c r="H67" s="0"/>
      <c r="I67" s="0"/>
    </row>
    <row r="68" ht="16.0" customHeight="true">
      <c r="A68" s="1"/>
      <c r="B68" s="1"/>
      <c r="C68" s="1"/>
      <c r="D68" s="1"/>
      <c r="E68" s="1"/>
      <c r="F68" s="1"/>
      <c r="G68" s="1"/>
      <c r="H68" s="1"/>
      <c r="I6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