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<sst xmlns="http://schemas.openxmlformats.org/spreadsheetml/2006/main" count="782" uniqueCount="170">
  <si>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</si>
  <si>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</si>
  <si>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</si>
  <si>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</si>
  <si>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</si>
  <si>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</si>
  <si>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</si>
  <si>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</si>
  <si>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</si>
  <si>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</si>
  <si>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</si>
  <si>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</si>
  <si>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</si>
  <si>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</si>
  <si>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</si>
  <si>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</si>
  <si>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</si>
  <si>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</si>
  <si>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</si>
  <si>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</si>
  <si>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</si>
  <si>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</si>
  <si>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</si>
  <si>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</si>
  <si>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</si>
  <si>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</si>
  <si>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</si>
  <si>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</si>
  <si>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</si>
  <si>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</si>
  <si>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</si>
  <si>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</si>
  <si>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</si>
  <si>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</si>
  <si>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</si>
  <si>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</si>
  <si>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</si>
  <si>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</si>
  <si>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</si>
  <si>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</si>
  <si>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</si>
  <si>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</si>
  <si>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</si>
  <si>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</si>
  <si>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</si>
  <si>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</si>
  <si>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</si>
  <si>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</si>
  <si>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</si>
  <si>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</si>
  <si>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08.07.2021</t>
  </si>
  <si>
    <t>04.07.2021</t>
  </si>
  <si>
    <t>Jigott Snail Reparing Cream Восстанавливающий крем для лица с муцином улитки, 100 г</t>
  </si>
  <si>
    <t>Платёж покупателя</t>
  </si>
  <si>
    <t>07.07.2021</t>
  </si>
  <si>
    <t>60e20bb194d5275b6ee947e8</t>
  </si>
  <si>
    <t>Vivienne Sabo Тушь для ресниц Aventuriere, 01 черная</t>
  </si>
  <si>
    <t>60e20748bed21e0a6b75dcb5</t>
  </si>
  <si>
    <t>06.07.2021</t>
  </si>
  <si>
    <t>Гель для душа Biore Персиковый соблазн, 480 мл</t>
  </si>
  <si>
    <t>60e4265d739901227e81a170</t>
  </si>
  <si>
    <t>Минерально-витаминный комплекс Optimum Nutrition Opti-Men (150 таблеток)</t>
  </si>
  <si>
    <t>60e1ef9e32da831ad0fc29a3</t>
  </si>
  <si>
    <t>Merries подгузники XL (12-20 кг), 44 шт.</t>
  </si>
  <si>
    <t>60e1c894863e4e489a98fec1</t>
  </si>
  <si>
    <t>Гель для стирки Kao Attack Bio EX, 0.77 кг, дой-пак</t>
  </si>
  <si>
    <t>60e1c3ac32da8350f7fc29d1</t>
  </si>
  <si>
    <t>Гель для стирки Kao Attack Bio EX, 0.88 кг, бутылка</t>
  </si>
  <si>
    <t>60e1aa13739901233e81a234</t>
  </si>
  <si>
    <t>YokoSun трусики M (6-10 кг), 58 шт.</t>
  </si>
  <si>
    <t>60e18459f4c0cb3f9940920a</t>
  </si>
  <si>
    <t>Manuoki подгузники UltraThin M (6-11 кг) 56 шт.</t>
  </si>
  <si>
    <t>60e539138927ca73652ef7d0</t>
  </si>
  <si>
    <t>05.07.2021</t>
  </si>
  <si>
    <t>Pigeon Бутылочка Перистальтик Плюс с широким горлом PP, 160 мл, с рождения, бесцветный</t>
  </si>
  <si>
    <t>60e3004c3620c20dda521822</t>
  </si>
  <si>
    <t>Joonies трусики Premium Soft XL (12-17 кг), 152 шт.</t>
  </si>
  <si>
    <t>60e42141f4c0cb6ce8409237</t>
  </si>
  <si>
    <t>60e168d9f9880164af4be99a</t>
  </si>
  <si>
    <t>Vivienne Sabo карандаш Brow Arcade, оттенок 02 коричневый</t>
  </si>
  <si>
    <t>60e0ec6994d527fb36e94769</t>
  </si>
  <si>
    <t>03.07.2021</t>
  </si>
  <si>
    <t>Минерально-витаминный комплекс Optimum Nutrition Opti-Men (240 таблеток)</t>
  </si>
  <si>
    <t>60e0beeac3080fef1a36146f</t>
  </si>
  <si>
    <t>Joonies трусики Premium Soft L (9-14 кг), 176 шт.</t>
  </si>
  <si>
    <t>60e0b34494d527e4bee9488a</t>
  </si>
  <si>
    <t>Lion Средство для выведения пятен Fight, 425 мл</t>
  </si>
  <si>
    <t>60e45b5794d5271398e94859</t>
  </si>
  <si>
    <t>Biore мицеллярная вода, запасной блок, 290 мл</t>
  </si>
  <si>
    <t>60e1d11c3620c241e8521825</t>
  </si>
  <si>
    <t>Biore Мусс очищающий для умывания против акне запасной блок, 130 мл</t>
  </si>
  <si>
    <t>YokoSun подгузники M (5-10 кг), 62 шт.</t>
  </si>
  <si>
    <t>60e01d14b9f8ed2f931a0213</t>
  </si>
  <si>
    <t>15.06.2021</t>
  </si>
  <si>
    <t>Ёkitto трусики XXL (15+ кг) 34 шт.</t>
  </si>
  <si>
    <t>60e56d635a3951072e8a4b82</t>
  </si>
  <si>
    <t>Ёkitto трусики XL (12+ кг) 34 шт.</t>
  </si>
  <si>
    <t>02.07.2021</t>
  </si>
  <si>
    <t>Esthetic House кондиционер для волос CP-1 Bright Complex Intense Nourishing Vers 2.0, 500 мл</t>
  </si>
  <si>
    <t>60e584f62fe09824985759d1</t>
  </si>
  <si>
    <t>Joonies трусики Premium Soft L (9-14 кг), 44 шт.</t>
  </si>
  <si>
    <t>60e592d68927ca7d222ef932</t>
  </si>
  <si>
    <t>60e59c8599d6ef50aa85d187</t>
  </si>
  <si>
    <t>60e5a34e3620c23da7521821</t>
  </si>
  <si>
    <t>20.06.2021</t>
  </si>
  <si>
    <t>Набор Esthetic House CP-1 Intense nourishing v2.0, шампунь, 500 мл и кондиционер, 500 мл</t>
  </si>
  <si>
    <t>60e5a4b003c3788d5cb5299e</t>
  </si>
  <si>
    <t>Смесь Kabrita 2 GOLD для комфортного пищеварения, 6-12 месяцев, 800 г</t>
  </si>
  <si>
    <t>60e1a5533620c2366552188d</t>
  </si>
  <si>
    <t>29.06.2021</t>
  </si>
  <si>
    <t>Esthetic House кондиционер для волос CP-1 Bright Complex Intense Nourishing Professional с протеинами, 100 мл</t>
  </si>
  <si>
    <t>60e5b18e3620c24097521831</t>
  </si>
  <si>
    <t>Стиральный порошок Lion Shoushu Blue Dia, 0.9 кг</t>
  </si>
  <si>
    <t>60e5bdc29066f40d82928d50</t>
  </si>
  <si>
    <t>Esthetic House шампунь для волос протеиновый CP-1 Bright Complex Intense Nourishing, 500 мл</t>
  </si>
  <si>
    <t>60e5c1cadbdc31191f1cd03c</t>
  </si>
  <si>
    <t>Esthetic House маска-филлер CP-1 3 Seconds Hair Ringer (Hair Fill-up Ampoule), 13 мл, 5 шт.</t>
  </si>
  <si>
    <t>60e5c483f4c0cb20c510f788</t>
  </si>
  <si>
    <t>Vivienne Sabo Тушь для ресниц Cabaret Premiere, 02 синий</t>
  </si>
  <si>
    <t>60e5b83404e943d788b8d725</t>
  </si>
  <si>
    <t>Стиральный порошок Lion Top Platinum Clear, 0.9 кг</t>
  </si>
  <si>
    <t>60e5c8f23620c224d0bb3c7e</t>
  </si>
  <si>
    <t>Goo.N трусики Сheerful Baby XL (11-18 кг), 42 шт.</t>
  </si>
  <si>
    <t>60e0876203c378021ab52958</t>
  </si>
  <si>
    <t>Esthetic House Набор Кондиционер + шампунь для волос CP-1, 500 мл + 100 мл</t>
  </si>
  <si>
    <t>60e5db83dbdc3127625791f3</t>
  </si>
  <si>
    <t>Goo.N трусики L (9-14 кг) 44 шт.</t>
  </si>
  <si>
    <t>60e5e500f78dba565474f007</t>
  </si>
  <si>
    <t>60e5f1c49066f46b71eb8dbe</t>
  </si>
  <si>
    <t>60e5f66404e94353678a3a1f</t>
  </si>
  <si>
    <t>60e5fc04f4c0cb2ff410f816</t>
  </si>
  <si>
    <t>60e6016194d5273924b05a70</t>
  </si>
  <si>
    <t>60e580fa7153b306b4d28748</t>
  </si>
  <si>
    <t>Смесь Kabrita 3 GOLD для комфортного пищеварения, старше 12 месяцев, 800 г</t>
  </si>
  <si>
    <t>60e2dd9103c3788ea3b5299f</t>
  </si>
  <si>
    <t>60e2fcb8954f6b2284322e7c</t>
  </si>
  <si>
    <t>Satisfyer Стимулятор Curvy 2+, белый</t>
  </si>
  <si>
    <t>60e29ef3c3080f388e361507</t>
  </si>
  <si>
    <t>Протеин Optimum Nutrition 100% Whey Gold Standard (2100-2353 г) мокко-капучино</t>
  </si>
  <si>
    <t>60e196fc04e943b5bcb8d74d</t>
  </si>
  <si>
    <t>60e191895a395130938a4ac9</t>
  </si>
  <si>
    <t>YokoSun трусики Premium XL (12-20 кг) 38 шт.</t>
  </si>
  <si>
    <t>60e0e5f232da83592ffc292b</t>
  </si>
  <si>
    <t>60e2e8474f5c6e0bf9d737fa</t>
  </si>
  <si>
    <t>60e2fcfe954f6b8b03322de9</t>
  </si>
  <si>
    <t>Joonies трусики Comfort XL (12-17 кг), 38 шт.</t>
  </si>
  <si>
    <t>60e2c9ec99d6ef3a0e85d271</t>
  </si>
  <si>
    <t>Трубка газоотводная Windi для новорожденных, 10 шт.</t>
  </si>
  <si>
    <t>60e58186bed21e61a31b7169</t>
  </si>
  <si>
    <t>60e56c52954f6b61b2322e39</t>
  </si>
  <si>
    <t>60e490fd3b317634b7b74783</t>
  </si>
  <si>
    <t>60e546d103c3789d99b529ff</t>
  </si>
  <si>
    <t>60e4bc09b9f8edd5661a01e7</t>
  </si>
  <si>
    <t>Vivienne Sabo Тушь для ресниц Cabaret Premiere, 05 коричневый</t>
  </si>
  <si>
    <t>60e30dc083b1f240436aa8dd</t>
  </si>
  <si>
    <t>Freedom тампоны normal, 3 капли, 10 шт.</t>
  </si>
  <si>
    <t>60e30e38954f6bec73322e17</t>
  </si>
  <si>
    <t>YokoSun трусики Eco XXL (15-23 кг) 32 шт.</t>
  </si>
  <si>
    <t>60e53dfdb9f8ed4f3b1a01e8</t>
  </si>
  <si>
    <t>Goo.N подгузники Ultra L (9-14 кг), 68 шт.</t>
  </si>
  <si>
    <t>60e4b22403c3786fa0b52a9a</t>
  </si>
  <si>
    <t>Pigeon Щетка для бутылочек с губкой, зеленый</t>
  </si>
  <si>
    <t>60e48b80fbacea59b25a4877</t>
  </si>
  <si>
    <t>Pigeon Бутылочка Перистальтик Плюс с широким горлом PP, 240 мл, с 3 месяцев, бесцветный</t>
  </si>
  <si>
    <t>60e4031dfbacea255a5a48bd</t>
  </si>
  <si>
    <t>Goo.N подгузники S (4-8 кг), 84 шт.</t>
  </si>
  <si>
    <t>60e559eaf78dba4cf200541c</t>
  </si>
  <si>
    <t>10.06.2021</t>
  </si>
  <si>
    <t>60e66858fbacea7c760a7966</t>
  </si>
  <si>
    <t>60e58a989066f417c9928c6f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</si>
</sst>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875287.0</v>
      </c>
    </row>
    <row r="4" spans="1:9" s="3" customFormat="1" x14ac:dyDescent="0.2" ht="16.0" customHeight="true">
      <c r="A4" s="3" t="s">
        <v>34</v>
      </c>
      <c r="B4" s="10" t="n">
        <v>103767.0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5.3456848E7</v>
      </c>
      <c r="B8" s="8" t="s">
        <v>51</v>
      </c>
      <c r="C8" s="8" t="n">
        <f>IF(false,"120921871", "120921871")</f>
      </c>
      <c r="D8" s="8" t="s">
        <v>52</v>
      </c>
      <c r="E8" s="8" t="n">
        <v>1.0</v>
      </c>
      <c r="F8" s="8" t="n">
        <v>415.0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5.345451E7</v>
      </c>
      <c r="B9" t="s" s="8">
        <v>51</v>
      </c>
      <c r="C9" t="n" s="8">
        <f>IF(false,"120922392", "120922392")</f>
      </c>
      <c r="D9" t="s" s="8">
        <v>56</v>
      </c>
      <c r="E9" t="n" s="8">
        <v>1.0</v>
      </c>
      <c r="F9" t="n" s="8">
        <v>272.0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5.3652807E7</v>
      </c>
      <c r="B10" s="8" t="s">
        <v>58</v>
      </c>
      <c r="C10" s="8" t="n">
        <f>IF(false,"005-1374", "005-1374")</f>
      </c>
      <c r="D10" s="8" t="s">
        <v>59</v>
      </c>
      <c r="E10" s="8" t="n">
        <v>1.0</v>
      </c>
      <c r="F10" s="8" t="n">
        <v>729.0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5.3442316E7</v>
      </c>
      <c r="B11" t="s" s="8">
        <v>51</v>
      </c>
      <c r="C11" t="n" s="8">
        <f>IF(false,"120923178", "120923178")</f>
      </c>
      <c r="D11" t="s" s="8">
        <v>61</v>
      </c>
      <c r="E11" t="n" s="8">
        <v>1.0</v>
      </c>
      <c r="F11" t="n" s="8">
        <v>2599.0</v>
      </c>
      <c r="G11" t="s" s="8">
        <v>53</v>
      </c>
      <c r="H11" t="s" s="8">
        <v>54</v>
      </c>
      <c r="I11" t="s" s="8">
        <v>62</v>
      </c>
    </row>
    <row r="12" spans="1:9" x14ac:dyDescent="0.2" ht="16.0" customHeight="true">
      <c r="A12" s="7" t="n">
        <v>5.3422428E7</v>
      </c>
      <c r="B12" t="s" s="8">
        <v>51</v>
      </c>
      <c r="C12" t="n" s="8">
        <f>IF(false,"003-318", "003-318")</f>
      </c>
      <c r="D12" t="s" s="8">
        <v>63</v>
      </c>
      <c r="E12" t="n" s="8">
        <v>1.0</v>
      </c>
      <c r="F12" t="n" s="8">
        <v>1299.0</v>
      </c>
      <c r="G12" t="s" s="8">
        <v>53</v>
      </c>
      <c r="H12" t="s" s="8">
        <v>54</v>
      </c>
      <c r="I12" t="s" s="8">
        <v>64</v>
      </c>
    </row>
    <row r="13" spans="1:9" s="8" customFormat="1" ht="16.0" x14ac:dyDescent="0.2" customHeight="true">
      <c r="A13" s="7" t="n">
        <v>5.3417269E7</v>
      </c>
      <c r="B13" s="8" t="s">
        <v>51</v>
      </c>
      <c r="C13" s="8" t="n">
        <f>IF(false,"000-631", "000-631")</f>
      </c>
      <c r="D13" s="8" t="s">
        <v>65</v>
      </c>
      <c r="E13" s="8" t="n">
        <v>1.0</v>
      </c>
      <c r="F13" s="8" t="n">
        <v>384.0</v>
      </c>
      <c r="G13" s="8" t="s">
        <v>53</v>
      </c>
      <c r="H13" s="8" t="s">
        <v>54</v>
      </c>
      <c r="I13" s="8" t="s">
        <v>66</v>
      </c>
    </row>
    <row r="14" spans="1:9" x14ac:dyDescent="0.2" ht="16.0" customHeight="true">
      <c r="A14" s="7" t="n">
        <v>5.3405754E7</v>
      </c>
      <c r="B14" s="8" t="s">
        <v>51</v>
      </c>
      <c r="C14" s="8" t="n">
        <f>IF(false,"120922877", "120922877")</f>
      </c>
      <c r="D14" s="8" t="s">
        <v>67</v>
      </c>
      <c r="E14" s="8" t="n">
        <v>1.0</v>
      </c>
      <c r="F14" s="8" t="n">
        <v>580.0</v>
      </c>
      <c r="G14" s="8" t="s">
        <v>53</v>
      </c>
      <c r="H14" s="8" t="s">
        <v>54</v>
      </c>
      <c r="I14" s="8" t="s">
        <v>68</v>
      </c>
    </row>
    <row r="15" ht="16.0" customHeight="true">
      <c r="A15" t="n" s="7">
        <v>5.3384607E7</v>
      </c>
      <c r="B15" t="s" s="8">
        <v>51</v>
      </c>
      <c r="C15" t="n" s="8">
        <f>IF(false,"005-1514", "005-1514")</f>
      </c>
      <c r="D15" t="s" s="8">
        <v>69</v>
      </c>
      <c r="E15" t="n" s="8">
        <v>1.0</v>
      </c>
      <c r="F15" t="n" s="8">
        <v>899.0</v>
      </c>
      <c r="G15" t="s" s="8">
        <v>53</v>
      </c>
      <c r="H15" t="s" s="8">
        <v>54</v>
      </c>
      <c r="I15" t="s" s="8">
        <v>70</v>
      </c>
    </row>
    <row r="16" spans="1:9" s="1" customFormat="1" x14ac:dyDescent="0.2" ht="16.0" customHeight="true">
      <c r="A16" s="7" t="n">
        <v>5.3752144E7</v>
      </c>
      <c r="B16" t="s" s="8">
        <v>54</v>
      </c>
      <c r="C16" t="n" s="8">
        <f>IF(false,"005-1080", "005-1080")</f>
      </c>
      <c r="D16" t="s" s="8">
        <v>71</v>
      </c>
      <c r="E16" t="n" s="8">
        <v>1.0</v>
      </c>
      <c r="F16" s="8" t="n">
        <v>610.0</v>
      </c>
      <c r="G16" s="8" t="s">
        <v>53</v>
      </c>
      <c r="H16" s="8" t="s">
        <v>54</v>
      </c>
      <c r="I16" s="8" t="s">
        <v>72</v>
      </c>
    </row>
    <row r="17" spans="1:9" x14ac:dyDescent="0.2" ht="16.0" customHeight="true">
      <c r="A17" s="7" t="n">
        <v>5.3539677E7</v>
      </c>
      <c r="B17" s="8" t="s">
        <v>73</v>
      </c>
      <c r="C17" s="8" t="n">
        <f>IF(false,"005-1255", "005-1255")</f>
      </c>
      <c r="D17" s="8" t="s">
        <v>74</v>
      </c>
      <c r="E17" s="8" t="n">
        <v>1.0</v>
      </c>
      <c r="F17" s="8" t="n">
        <v>529.0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5.3649113E7</v>
      </c>
      <c r="B18" t="s" s="8">
        <v>58</v>
      </c>
      <c r="C18" t="n" s="8">
        <f>IF(false,"120922756", "120922756")</f>
      </c>
      <c r="D18" t="s" s="8">
        <v>76</v>
      </c>
      <c r="E18" t="n" s="8">
        <v>1.0</v>
      </c>
      <c r="F18" t="n" s="8">
        <v>2397.0</v>
      </c>
      <c r="G18" t="s" s="8">
        <v>53</v>
      </c>
      <c r="H18" t="s" s="8">
        <v>54</v>
      </c>
      <c r="I18" t="s" s="8">
        <v>77</v>
      </c>
    </row>
    <row r="19" spans="1:9" ht="16.0" x14ac:dyDescent="0.2" customHeight="true">
      <c r="A19" s="7" t="n">
        <v>5.3368743E7</v>
      </c>
      <c r="B19" s="8" t="s">
        <v>51</v>
      </c>
      <c r="C19" s="8" t="n">
        <f>IF(false,"003-318", "003-318")</f>
      </c>
      <c r="D19" s="8" t="s">
        <v>63</v>
      </c>
      <c r="E19" s="8" t="n">
        <v>4.0</v>
      </c>
      <c r="F19" s="8" t="n">
        <v>5196.0</v>
      </c>
      <c r="G19" s="8" t="s">
        <v>53</v>
      </c>
      <c r="H19" s="8" t="s">
        <v>54</v>
      </c>
      <c r="I19" s="8" t="s">
        <v>78</v>
      </c>
    </row>
    <row r="20" spans="1:9" x14ac:dyDescent="0.2" ht="16.0" customHeight="true">
      <c r="A20" s="7" t="n">
        <v>5.3349806E7</v>
      </c>
      <c r="B20" s="8" t="s">
        <v>51</v>
      </c>
      <c r="C20" s="8" t="n">
        <f>IF(false,"2152400407", "2152400407")</f>
      </c>
      <c r="D20" s="8" t="s">
        <v>79</v>
      </c>
      <c r="E20" s="8" t="n">
        <v>1.0</v>
      </c>
      <c r="F20" s="8" t="n">
        <v>315.0</v>
      </c>
      <c r="G20" s="8" t="s">
        <v>53</v>
      </c>
      <c r="H20" s="8" t="s">
        <v>54</v>
      </c>
      <c r="I20" s="8" t="s">
        <v>80</v>
      </c>
    </row>
    <row r="21" ht="16.0" customHeight="true">
      <c r="A21" t="n" s="7">
        <v>5.3338728E7</v>
      </c>
      <c r="B21" t="s" s="8">
        <v>81</v>
      </c>
      <c r="C21" t="n" s="8">
        <f>IF(false,"120923128", "120923128")</f>
      </c>
      <c r="D21" t="s" s="8">
        <v>82</v>
      </c>
      <c r="E21" t="n" s="8">
        <v>2.0</v>
      </c>
      <c r="F21" t="n" s="8">
        <v>8058.0</v>
      </c>
      <c r="G21" t="s" s="8">
        <v>53</v>
      </c>
      <c r="H21" t="s" s="8">
        <v>54</v>
      </c>
      <c r="I21" t="s" s="8">
        <v>83</v>
      </c>
    </row>
    <row r="22" spans="1:9" s="1" customFormat="1" x14ac:dyDescent="0.2" ht="16.0" customHeight="true">
      <c r="A22" s="7" t="n">
        <v>5.3334234E7</v>
      </c>
      <c r="B22" t="s" s="8">
        <v>81</v>
      </c>
      <c r="C22" t="n" s="8">
        <f>IF(false,"120922763", "120922763")</f>
      </c>
      <c r="D22" t="s" s="8">
        <v>84</v>
      </c>
      <c r="E22" t="n" s="8">
        <v>1.0</v>
      </c>
      <c r="F22" s="8" t="n">
        <v>3589.0</v>
      </c>
      <c r="G22" s="8" t="s">
        <v>53</v>
      </c>
      <c r="H22" s="8" t="s">
        <v>54</v>
      </c>
      <c r="I22" s="8" t="s">
        <v>85</v>
      </c>
    </row>
    <row r="23" spans="1:9" x14ac:dyDescent="0.2" ht="16.0" customHeight="true">
      <c r="A23" s="7" t="n">
        <v>5.3686541E7</v>
      </c>
      <c r="B23" s="8" t="s">
        <v>58</v>
      </c>
      <c r="C23" s="8" t="n">
        <f>IF(false,"120922894", "120922894")</f>
      </c>
      <c r="D23" s="8" t="s">
        <v>86</v>
      </c>
      <c r="E23" s="8" t="n">
        <v>1.0</v>
      </c>
      <c r="F23" s="8" t="n">
        <v>255.0</v>
      </c>
      <c r="G23" s="8" t="s">
        <v>53</v>
      </c>
      <c r="H23" s="8" t="s">
        <v>54</v>
      </c>
      <c r="I23" s="8" t="s">
        <v>87</v>
      </c>
    </row>
    <row r="24" ht="16.0" customHeight="true">
      <c r="A24" t="n" s="7">
        <v>5.3427035E7</v>
      </c>
      <c r="B24" t="s" s="8">
        <v>51</v>
      </c>
      <c r="C24" t="n" s="8">
        <f>IF(false,"005-1380", "005-1380")</f>
      </c>
      <c r="D24" t="s" s="8">
        <v>88</v>
      </c>
      <c r="E24" t="n" s="8">
        <v>1.0</v>
      </c>
      <c r="F24" t="n" s="8">
        <v>500.0</v>
      </c>
      <c r="G24" t="s" s="8">
        <v>53</v>
      </c>
      <c r="H24" t="s" s="8">
        <v>54</v>
      </c>
      <c r="I24" t="s" s="8">
        <v>89</v>
      </c>
    </row>
    <row r="25" spans="1:9" s="1" customFormat="1" x14ac:dyDescent="0.2" ht="16.0" customHeight="true">
      <c r="A25" t="n" s="7">
        <v>5.3427035E7</v>
      </c>
      <c r="B25" t="s" s="8">
        <v>51</v>
      </c>
      <c r="C25" t="n" s="8">
        <f>IF(false,"120921816", "120921816")</f>
      </c>
      <c r="D25" t="s" s="8">
        <v>90</v>
      </c>
      <c r="E25" t="n" s="8">
        <v>1.0</v>
      </c>
      <c r="F25" t="n" s="8">
        <v>385.0</v>
      </c>
      <c r="G25" t="s" s="8">
        <v>53</v>
      </c>
      <c r="H25" t="s" s="8">
        <v>54</v>
      </c>
      <c r="I25" t="s" s="8">
        <v>89</v>
      </c>
    </row>
    <row r="26" ht="16.0" customHeight="true">
      <c r="A26" t="n" s="7">
        <v>5.3264733E7</v>
      </c>
      <c r="B26" t="s" s="8">
        <v>81</v>
      </c>
      <c r="C26" t="n" s="8">
        <f>IF(false,"005-1512", "005-1512")</f>
      </c>
      <c r="D26" t="s" s="8">
        <v>91</v>
      </c>
      <c r="E26" t="n" s="8">
        <v>2.0</v>
      </c>
      <c r="F26" t="n" s="8">
        <v>1628.0</v>
      </c>
      <c r="G26" t="s" s="8">
        <v>53</v>
      </c>
      <c r="H26" t="s" s="8">
        <v>54</v>
      </c>
      <c r="I26" t="s" s="8">
        <v>92</v>
      </c>
    </row>
    <row r="27" ht="16.0" customHeight="true">
      <c r="A27" t="n" s="7">
        <v>5.0889012E7</v>
      </c>
      <c r="B27" t="s" s="8">
        <v>93</v>
      </c>
      <c r="C27" t="n" s="8">
        <f>IF(false,"120922090", "120922090")</f>
      </c>
      <c r="D27" t="s" s="8">
        <v>94</v>
      </c>
      <c r="E27" t="n" s="8">
        <v>2.0</v>
      </c>
      <c r="F27" t="n" s="8">
        <v>1528.0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5.0889012E7</v>
      </c>
      <c r="B28" t="s" s="8">
        <v>93</v>
      </c>
      <c r="C28" t="n" s="8">
        <f>IF(false,"120921545", "120921545")</f>
      </c>
      <c r="D28" t="s" s="8">
        <v>96</v>
      </c>
      <c r="E28" t="n" s="8">
        <v>2.0</v>
      </c>
      <c r="F28" t="n" s="8">
        <v>1528.0</v>
      </c>
      <c r="G28" t="s" s="8">
        <v>53</v>
      </c>
      <c r="H28" t="s" s="8">
        <v>54</v>
      </c>
      <c r="I28" t="s" s="8">
        <v>95</v>
      </c>
    </row>
    <row r="29" spans="1:9" s="1" customFormat="1" x14ac:dyDescent="0.2" ht="16.0" customHeight="true">
      <c r="A29" t="n" s="7">
        <v>5.3139102E7</v>
      </c>
      <c r="B29" t="s" s="8">
        <v>97</v>
      </c>
      <c r="C29" t="n" s="8">
        <f>IF(false,"005-1555", "005-1555")</f>
      </c>
      <c r="D29" t="s" s="8">
        <v>98</v>
      </c>
      <c r="E29" t="n" s="8">
        <v>1.0</v>
      </c>
      <c r="F29" t="n" s="8">
        <v>898.0</v>
      </c>
      <c r="G29" s="8" t="s">
        <v>53</v>
      </c>
      <c r="H29" t="s" s="8">
        <v>54</v>
      </c>
      <c r="I29" s="8" t="s">
        <v>99</v>
      </c>
    </row>
    <row r="30" ht="16.0" customHeight="true">
      <c r="A30" t="n" s="7">
        <v>5.3411671E7</v>
      </c>
      <c r="B30" t="s" s="8">
        <v>51</v>
      </c>
      <c r="C30" t="n" s="8">
        <f>IF(false,"01-003884", "01-003884")</f>
      </c>
      <c r="D30" t="s" s="8">
        <v>100</v>
      </c>
      <c r="E30" t="n" s="8">
        <v>3.0</v>
      </c>
      <c r="F30" t="n" s="8">
        <v>2457.0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5.325297E7</v>
      </c>
      <c r="B31" t="s" s="8">
        <v>81</v>
      </c>
      <c r="C31" t="n" s="8">
        <f>IF(false,"01-003884", "01-003884")</f>
      </c>
      <c r="D31" t="s" s="8">
        <v>100</v>
      </c>
      <c r="E31" t="n" s="8">
        <v>1.0</v>
      </c>
      <c r="F31" t="n" s="8">
        <v>819.0</v>
      </c>
      <c r="G31" t="s" s="8">
        <v>53</v>
      </c>
      <c r="H31" t="s" s="8">
        <v>54</v>
      </c>
      <c r="I31" t="s" s="8">
        <v>102</v>
      </c>
    </row>
    <row r="32" ht="16.0" customHeight="true">
      <c r="A32" t="n" s="7">
        <v>5.3198085E7</v>
      </c>
      <c r="B32" t="s" s="8">
        <v>97</v>
      </c>
      <c r="C32" t="n" s="8">
        <f>IF(false,"01-003884", "01-003884")</f>
      </c>
      <c r="D32" t="s" s="8">
        <v>100</v>
      </c>
      <c r="E32" t="n" s="8">
        <v>2.0</v>
      </c>
      <c r="F32" t="n" s="8">
        <v>1638.0</v>
      </c>
      <c r="G32" t="s" s="8">
        <v>53</v>
      </c>
      <c r="H32" t="s" s="8">
        <v>54</v>
      </c>
      <c r="I32" t="s" s="8">
        <v>103</v>
      </c>
    </row>
    <row r="33" ht="16.0" customHeight="true">
      <c r="A33" t="n" s="7">
        <v>5.1612804E7</v>
      </c>
      <c r="B33" t="s" s="8">
        <v>104</v>
      </c>
      <c r="C33" t="n" s="8">
        <f>IF(false,"120921942", "120921942")</f>
      </c>
      <c r="D33" t="s" s="8">
        <v>105</v>
      </c>
      <c r="E33" t="n" s="8">
        <v>1.0</v>
      </c>
      <c r="F33" t="n" s="8">
        <v>1686.0</v>
      </c>
      <c r="G33" t="s" s="8">
        <v>53</v>
      </c>
      <c r="H33" t="s" s="8">
        <v>54</v>
      </c>
      <c r="I33" t="s" s="8">
        <v>106</v>
      </c>
    </row>
    <row r="34" ht="16.0" customHeight="true">
      <c r="A34" t="n" s="7">
        <v>5.3403162E7</v>
      </c>
      <c r="B34" t="s" s="8">
        <v>51</v>
      </c>
      <c r="C34" t="n" s="8">
        <f>IF(false,"120921201", "120921201")</f>
      </c>
      <c r="D34" t="s" s="8">
        <v>107</v>
      </c>
      <c r="E34" t="n" s="8">
        <v>1.0</v>
      </c>
      <c r="F34" t="n" s="8">
        <v>1769.0</v>
      </c>
      <c r="G34" t="s" s="8">
        <v>53</v>
      </c>
      <c r="H34" t="s" s="8">
        <v>54</v>
      </c>
      <c r="I34" t="s" s="8">
        <v>108</v>
      </c>
    </row>
    <row r="35" ht="16.0" customHeight="true">
      <c r="A35" t="n" s="7">
        <v>5.274686E7</v>
      </c>
      <c r="B35" t="s" s="8">
        <v>109</v>
      </c>
      <c r="C35" t="n" s="8">
        <f>IF(false,"1003295", "1003295")</f>
      </c>
      <c r="D35" t="s" s="8">
        <v>110</v>
      </c>
      <c r="E35" t="n" s="8">
        <v>1.0</v>
      </c>
      <c r="F35" t="n" s="8">
        <v>331.0</v>
      </c>
      <c r="G35" t="s" s="8">
        <v>53</v>
      </c>
      <c r="H35" t="s" s="8">
        <v>54</v>
      </c>
      <c r="I35" t="s" s="8">
        <v>111</v>
      </c>
    </row>
    <row r="36" ht="16.0" customHeight="true">
      <c r="A36" t="n" s="7">
        <v>5.3821806E7</v>
      </c>
      <c r="B36" t="s" s="8">
        <v>54</v>
      </c>
      <c r="C36" t="n" s="8">
        <f>IF(false,"002-931", "002-931")</f>
      </c>
      <c r="D36" t="s" s="8">
        <v>112</v>
      </c>
      <c r="E36" t="n" s="8">
        <v>1.0</v>
      </c>
      <c r="F36" t="n" s="8">
        <v>261.0</v>
      </c>
      <c r="G36" t="s" s="8">
        <v>53</v>
      </c>
      <c r="H36" t="s" s="8">
        <v>54</v>
      </c>
      <c r="I36" t="s" s="8">
        <v>113</v>
      </c>
    </row>
    <row r="37" ht="16.0" customHeight="true">
      <c r="A37" t="n" s="7">
        <v>5.3374587E7</v>
      </c>
      <c r="B37" t="s" s="8">
        <v>51</v>
      </c>
      <c r="C37" t="n" s="8">
        <f>IF(false,"01-004111", "01-004111")</f>
      </c>
      <c r="D37" t="s" s="8">
        <v>114</v>
      </c>
      <c r="E37" t="n" s="8">
        <v>1.0</v>
      </c>
      <c r="F37" t="n" s="8">
        <v>898.0</v>
      </c>
      <c r="G37" t="s" s="8">
        <v>53</v>
      </c>
      <c r="H37" t="s" s="8">
        <v>54</v>
      </c>
      <c r="I37" t="s" s="8">
        <v>115</v>
      </c>
    </row>
    <row r="38" ht="16.0" customHeight="true">
      <c r="A38" t="n" s="7">
        <v>5.3374587E7</v>
      </c>
      <c r="B38" t="s" s="8">
        <v>51</v>
      </c>
      <c r="C38" t="n" s="8">
        <f>IF(false,"120921534", "120921534")</f>
      </c>
      <c r="D38" t="s" s="8">
        <v>116</v>
      </c>
      <c r="E38" t="n" s="8">
        <v>1.0</v>
      </c>
      <c r="F38" t="n" s="8">
        <v>538.0</v>
      </c>
      <c r="G38" t="s" s="8">
        <v>53</v>
      </c>
      <c r="H38" t="s" s="8">
        <v>54</v>
      </c>
      <c r="I38" t="s" s="8">
        <v>115</v>
      </c>
    </row>
    <row r="39" ht="16.0" customHeight="true">
      <c r="A39" t="n" s="7">
        <v>5.3357307E7</v>
      </c>
      <c r="B39" t="s" s="8">
        <v>51</v>
      </c>
      <c r="C39" t="n" s="8">
        <f>IF(false,"01-003884", "01-003884")</f>
      </c>
      <c r="D39" t="s" s="8">
        <v>100</v>
      </c>
      <c r="E39" t="n" s="8">
        <v>1.0</v>
      </c>
      <c r="F39" t="n" s="8">
        <v>819.0</v>
      </c>
      <c r="G39" t="s" s="8">
        <v>53</v>
      </c>
      <c r="H39" t="s" s="8">
        <v>54</v>
      </c>
      <c r="I39" t="s" s="8">
        <v>117</v>
      </c>
    </row>
    <row r="40" ht="16.0" customHeight="true">
      <c r="A40" t="n" s="7">
        <v>5.3819146E7</v>
      </c>
      <c r="B40" t="s" s="8">
        <v>54</v>
      </c>
      <c r="C40" t="n" s="8">
        <f>IF(false,"120922389", "120922389")</f>
      </c>
      <c r="D40" t="s" s="8">
        <v>118</v>
      </c>
      <c r="E40" t="n" s="8">
        <v>1.0</v>
      </c>
      <c r="F40" t="n" s="8">
        <v>295.0</v>
      </c>
      <c r="G40" t="s" s="8">
        <v>53</v>
      </c>
      <c r="H40" t="s" s="8">
        <v>54</v>
      </c>
      <c r="I40" t="s" s="8">
        <v>119</v>
      </c>
    </row>
    <row r="41" ht="16.0" customHeight="true">
      <c r="A41" t="n" s="7">
        <v>5.3315606E7</v>
      </c>
      <c r="B41" t="s" s="8">
        <v>81</v>
      </c>
      <c r="C41" t="n" s="8">
        <f>IF(false,"002-899", "002-899")</f>
      </c>
      <c r="D41" t="s" s="8">
        <v>120</v>
      </c>
      <c r="E41" t="n" s="8">
        <v>1.0</v>
      </c>
      <c r="F41" t="n" s="8">
        <v>470.0</v>
      </c>
      <c r="G41" t="s" s="8">
        <v>53</v>
      </c>
      <c r="H41" t="s" s="8">
        <v>54</v>
      </c>
      <c r="I41" t="s" s="8">
        <v>121</v>
      </c>
    </row>
    <row r="42" ht="16.0" customHeight="true">
      <c r="A42" t="n" s="7">
        <v>5.3316078E7</v>
      </c>
      <c r="B42" t="s" s="8">
        <v>81</v>
      </c>
      <c r="C42" t="n" s="8">
        <f>IF(false,"005-1359", "005-1359")</f>
      </c>
      <c r="D42" t="s" s="8">
        <v>122</v>
      </c>
      <c r="E42" t="n" s="8">
        <v>2.0</v>
      </c>
      <c r="F42" t="n" s="8">
        <v>1998.0</v>
      </c>
      <c r="G42" t="s" s="8">
        <v>53</v>
      </c>
      <c r="H42" t="s" s="8">
        <v>54</v>
      </c>
      <c r="I42" t="s" s="8">
        <v>123</v>
      </c>
    </row>
    <row r="43" ht="16.0" customHeight="true">
      <c r="A43" t="n" s="7">
        <v>5.3422805E7</v>
      </c>
      <c r="B43" t="s" s="8">
        <v>51</v>
      </c>
      <c r="C43" t="n" s="8">
        <f>IF(false,"120921944", "120921944")</f>
      </c>
      <c r="D43" t="s" s="8">
        <v>124</v>
      </c>
      <c r="E43" t="n" s="8">
        <v>1.0</v>
      </c>
      <c r="F43" t="n" s="8">
        <v>1243.0</v>
      </c>
      <c r="G43" t="s" s="8">
        <v>53</v>
      </c>
      <c r="H43" t="s" s="8">
        <v>54</v>
      </c>
      <c r="I43" t="s" s="8">
        <v>125</v>
      </c>
    </row>
    <row r="44" ht="16.0" customHeight="true">
      <c r="A44" t="n" s="7">
        <v>5.3225695E7</v>
      </c>
      <c r="B44" t="s" s="8">
        <v>97</v>
      </c>
      <c r="C44" t="n" s="8">
        <f>IF(false,"005-1518", "005-1518")</f>
      </c>
      <c r="D44" t="s" s="8">
        <v>126</v>
      </c>
      <c r="E44" t="n" s="8">
        <v>1.0</v>
      </c>
      <c r="F44" t="n" s="8">
        <v>1389.0</v>
      </c>
      <c r="G44" t="s" s="8">
        <v>53</v>
      </c>
      <c r="H44" t="s" s="8">
        <v>54</v>
      </c>
      <c r="I44" t="s" s="8">
        <v>127</v>
      </c>
    </row>
    <row r="45" ht="16.0" customHeight="true">
      <c r="A45" t="n" s="7">
        <v>5.3563503E7</v>
      </c>
      <c r="B45" t="s" s="8">
        <v>73</v>
      </c>
      <c r="C45" t="n" s="8">
        <f>IF(false,"01-003884", "01-003884")</f>
      </c>
      <c r="D45" t="s" s="8">
        <v>100</v>
      </c>
      <c r="E45" t="n" s="8">
        <v>1.0</v>
      </c>
      <c r="F45" t="n" s="8">
        <v>819.0</v>
      </c>
      <c r="G45" t="s" s="8">
        <v>53</v>
      </c>
      <c r="H45" t="s" s="8">
        <v>54</v>
      </c>
      <c r="I45" t="s" s="8">
        <v>128</v>
      </c>
    </row>
    <row r="46" ht="16.0" customHeight="true">
      <c r="A46" t="n" s="7">
        <v>5.3291067E7</v>
      </c>
      <c r="B46" t="s" s="8">
        <v>81</v>
      </c>
      <c r="C46" t="n" s="8">
        <f>IF(false,"000-631", "000-631")</f>
      </c>
      <c r="D46" t="s" s="8">
        <v>65</v>
      </c>
      <c r="E46" t="n" s="8">
        <v>3.0</v>
      </c>
      <c r="F46" t="n" s="8">
        <v>1437.0</v>
      </c>
      <c r="G46" t="s" s="8">
        <v>53</v>
      </c>
      <c r="H46" t="s" s="8">
        <v>54</v>
      </c>
      <c r="I46" t="s" s="8">
        <v>129</v>
      </c>
    </row>
    <row r="47" ht="16.0" customHeight="true">
      <c r="A47" t="n" s="7">
        <v>5.3405858E7</v>
      </c>
      <c r="B47" t="s" s="8">
        <v>51</v>
      </c>
      <c r="C47" t="n" s="8">
        <f>IF(false,"120921871", "120921871")</f>
      </c>
      <c r="D47" t="s" s="8">
        <v>52</v>
      </c>
      <c r="E47" t="n" s="8">
        <v>1.0</v>
      </c>
      <c r="F47" t="n" s="8">
        <v>415.0</v>
      </c>
      <c r="G47" t="s" s="8">
        <v>53</v>
      </c>
      <c r="H47" t="s" s="8">
        <v>54</v>
      </c>
      <c r="I47" t="s" s="8">
        <v>130</v>
      </c>
    </row>
    <row r="48" ht="16.0" customHeight="true">
      <c r="A48" t="n" s="7">
        <v>5.3584768E7</v>
      </c>
      <c r="B48" t="s" s="8">
        <v>73</v>
      </c>
      <c r="C48" t="n" s="8">
        <f>IF(false,"01-003884", "01-003884")</f>
      </c>
      <c r="D48" t="s" s="8">
        <v>100</v>
      </c>
      <c r="E48" t="n" s="8">
        <v>3.0</v>
      </c>
      <c r="F48" t="n" s="8">
        <v>2091.0</v>
      </c>
      <c r="G48" t="s" s="8">
        <v>53</v>
      </c>
      <c r="H48" t="s" s="8">
        <v>54</v>
      </c>
      <c r="I48" t="s" s="8">
        <v>131</v>
      </c>
    </row>
    <row r="49" ht="16.0" customHeight="true">
      <c r="A49" t="n" s="7">
        <v>5.3789085E7</v>
      </c>
      <c r="B49" t="s" s="8">
        <v>54</v>
      </c>
      <c r="C49" t="n" s="8">
        <f>IF(false,"120922389", "120922389")</f>
      </c>
      <c r="D49" t="s" s="8">
        <v>118</v>
      </c>
      <c r="E49" t="n" s="8">
        <v>1.0</v>
      </c>
      <c r="F49" t="n" s="8">
        <v>295.0</v>
      </c>
      <c r="G49" t="s" s="8">
        <v>53</v>
      </c>
      <c r="H49" t="s" s="8">
        <v>50</v>
      </c>
      <c r="I49" t="s" s="8">
        <v>132</v>
      </c>
    </row>
    <row r="50" ht="16.0" customHeight="true">
      <c r="A50" t="n" s="7">
        <v>5.3518443E7</v>
      </c>
      <c r="B50" t="s" s="8">
        <v>73</v>
      </c>
      <c r="C50" t="n" s="8">
        <f>IF(false,"120921202", "120921202")</f>
      </c>
      <c r="D50" t="s" s="8">
        <v>133</v>
      </c>
      <c r="E50" t="n" s="8">
        <v>5.0</v>
      </c>
      <c r="F50" t="n" s="8">
        <v>8995.0</v>
      </c>
      <c r="G50" t="s" s="8">
        <v>53</v>
      </c>
      <c r="H50" t="s" s="8">
        <v>50</v>
      </c>
      <c r="I50" t="s" s="8">
        <v>134</v>
      </c>
    </row>
    <row r="51" ht="16.0" customHeight="true">
      <c r="A51" t="n" s="7">
        <v>5.3537436E7</v>
      </c>
      <c r="B51" t="s" s="8">
        <v>73</v>
      </c>
      <c r="C51" t="n" s="8">
        <f>IF(false,"120921942", "120921942")</f>
      </c>
      <c r="D51" t="s" s="8">
        <v>105</v>
      </c>
      <c r="E51" t="n" s="8">
        <v>1.0</v>
      </c>
      <c r="F51" t="n" s="8">
        <v>1174.0</v>
      </c>
      <c r="G51" t="s" s="8">
        <v>53</v>
      </c>
      <c r="H51" t="s" s="8">
        <v>50</v>
      </c>
      <c r="I51" t="s" s="8">
        <v>135</v>
      </c>
    </row>
    <row r="52" ht="16.0" customHeight="true">
      <c r="A52" t="n" s="7">
        <v>5.3482782E7</v>
      </c>
      <c r="B52" t="s" s="8">
        <v>73</v>
      </c>
      <c r="C52" t="n" s="8">
        <f>IF(false,"120922953", "120922953")</f>
      </c>
      <c r="D52" t="s" s="8">
        <v>136</v>
      </c>
      <c r="E52" t="n" s="8">
        <v>1.0</v>
      </c>
      <c r="F52" t="n" s="8">
        <v>1614.0</v>
      </c>
      <c r="G52" t="s" s="8">
        <v>53</v>
      </c>
      <c r="H52" t="s" s="8">
        <v>50</v>
      </c>
      <c r="I52" t="s" s="8">
        <v>137</v>
      </c>
    </row>
    <row r="53" ht="16.0" customHeight="true">
      <c r="A53" t="n" s="7">
        <v>5.3395614E7</v>
      </c>
      <c r="B53" t="s" s="8">
        <v>51</v>
      </c>
      <c r="C53" t="n" s="8">
        <f>IF(false,"120922871", "120922871")</f>
      </c>
      <c r="D53" t="s" s="8">
        <v>138</v>
      </c>
      <c r="E53" t="n" s="8">
        <v>1.0</v>
      </c>
      <c r="F53" t="n" s="8">
        <v>4699.0</v>
      </c>
      <c r="G53" t="s" s="8">
        <v>53</v>
      </c>
      <c r="H53" t="s" s="8">
        <v>50</v>
      </c>
      <c r="I53" t="s" s="8">
        <v>139</v>
      </c>
    </row>
    <row r="54" ht="16.0" customHeight="true">
      <c r="A54" t="n" s="7">
        <v>5.3392419E7</v>
      </c>
      <c r="B54" t="s" s="8">
        <v>51</v>
      </c>
      <c r="C54" t="n" s="8">
        <f>IF(false,"005-1514", "005-1514")</f>
      </c>
      <c r="D54" t="s" s="8">
        <v>69</v>
      </c>
      <c r="E54" t="n" s="8">
        <v>1.0</v>
      </c>
      <c r="F54" t="n" s="8">
        <v>869.0</v>
      </c>
      <c r="G54" t="s" s="8">
        <v>53</v>
      </c>
      <c r="H54" t="s" s="8">
        <v>50</v>
      </c>
      <c r="I54" t="s" s="8">
        <v>140</v>
      </c>
    </row>
    <row r="55" ht="16.0" customHeight="true">
      <c r="A55" t="n" s="7">
        <v>5.3349177E7</v>
      </c>
      <c r="B55" t="s" s="8">
        <v>51</v>
      </c>
      <c r="C55" t="n" s="8">
        <f>IF(false,"120921901", "120921901")</f>
      </c>
      <c r="D55" t="s" s="8">
        <v>141</v>
      </c>
      <c r="E55" t="n" s="8">
        <v>1.0</v>
      </c>
      <c r="F55" t="n" s="8">
        <v>957.0</v>
      </c>
      <c r="G55" t="s" s="8">
        <v>53</v>
      </c>
      <c r="H55" t="s" s="8">
        <v>50</v>
      </c>
      <c r="I55" t="s" s="8">
        <v>142</v>
      </c>
    </row>
    <row r="56" ht="16.0" customHeight="true">
      <c r="A56" t="n" s="7">
        <v>5.3524985E7</v>
      </c>
      <c r="B56" t="s" s="8">
        <v>73</v>
      </c>
      <c r="C56" t="n" s="8">
        <f>IF(false,"120921942", "120921942")</f>
      </c>
      <c r="D56" t="s" s="8">
        <v>105</v>
      </c>
      <c r="E56" t="n" s="8">
        <v>1.0</v>
      </c>
      <c r="F56" t="n" s="8">
        <v>1686.0</v>
      </c>
      <c r="G56" t="s" s="8">
        <v>53</v>
      </c>
      <c r="H56" t="s" s="8">
        <v>50</v>
      </c>
      <c r="I56" t="s" s="8">
        <v>143</v>
      </c>
    </row>
    <row r="57" ht="16.0" customHeight="true">
      <c r="A57" t="n" s="7">
        <v>5.3537487E7</v>
      </c>
      <c r="B57" t="s" s="8">
        <v>73</v>
      </c>
      <c r="C57" t="n" s="8">
        <f>IF(false,"003-318", "003-318")</f>
      </c>
      <c r="D57" t="s" s="8">
        <v>63</v>
      </c>
      <c r="E57" t="n" s="8">
        <v>6.0</v>
      </c>
      <c r="F57" t="n" s="8">
        <v>7794.0</v>
      </c>
      <c r="G57" t="s" s="8">
        <v>53</v>
      </c>
      <c r="H57" t="s" s="8">
        <v>50</v>
      </c>
      <c r="I57" t="s" s="8">
        <v>144</v>
      </c>
    </row>
    <row r="58" ht="16.0" customHeight="true">
      <c r="A58" t="n" s="7">
        <v>5.3505943E7</v>
      </c>
      <c r="B58" t="s" s="8">
        <v>73</v>
      </c>
      <c r="C58" t="n" s="8">
        <f>IF(false,"120922351", "120922351")</f>
      </c>
      <c r="D58" t="s" s="8">
        <v>145</v>
      </c>
      <c r="E58" t="n" s="8">
        <v>3.0</v>
      </c>
      <c r="F58" t="n" s="8">
        <v>2367.0</v>
      </c>
      <c r="G58" t="s" s="8">
        <v>53</v>
      </c>
      <c r="H58" t="s" s="8">
        <v>50</v>
      </c>
      <c r="I58" t="s" s="8">
        <v>146</v>
      </c>
    </row>
    <row r="59" ht="16.0" customHeight="true">
      <c r="A59" t="n" s="7">
        <v>5.3789382E7</v>
      </c>
      <c r="B59" t="s" s="8">
        <v>54</v>
      </c>
      <c r="C59" t="n" s="8">
        <f>IF(false,"005-1181", "005-1181")</f>
      </c>
      <c r="D59" t="s" s="8">
        <v>147</v>
      </c>
      <c r="E59" t="n" s="8">
        <v>1.0</v>
      </c>
      <c r="F59" t="n" s="8">
        <v>799.0</v>
      </c>
      <c r="G59" t="s" s="8">
        <v>53</v>
      </c>
      <c r="H59" t="s" s="8">
        <v>50</v>
      </c>
      <c r="I59" t="s" s="8">
        <v>148</v>
      </c>
    </row>
    <row r="60" ht="16.0" customHeight="true">
      <c r="A60" t="n" s="7">
        <v>5.3776812E7</v>
      </c>
      <c r="B60" t="s" s="8">
        <v>54</v>
      </c>
      <c r="C60" t="n" s="8">
        <f>IF(false,"003-318", "003-318")</f>
      </c>
      <c r="D60" t="s" s="8">
        <v>63</v>
      </c>
      <c r="E60" t="n" s="8">
        <v>1.0</v>
      </c>
      <c r="F60" t="n" s="8">
        <v>1219.0</v>
      </c>
      <c r="G60" t="s" s="8">
        <v>53</v>
      </c>
      <c r="H60" t="s" s="8">
        <v>50</v>
      </c>
      <c r="I60" t="s" s="8">
        <v>149</v>
      </c>
    </row>
    <row r="61" ht="16.0" customHeight="true">
      <c r="A61" t="n" s="7">
        <v>5.3712972E7</v>
      </c>
      <c r="B61" t="s" s="8">
        <v>58</v>
      </c>
      <c r="C61" t="n" s="8">
        <f>IF(false,"003-318", "003-318")</f>
      </c>
      <c r="D61" t="s" s="8">
        <v>63</v>
      </c>
      <c r="E61" t="n" s="8">
        <v>2.0</v>
      </c>
      <c r="F61" t="n" s="8">
        <v>2438.0</v>
      </c>
      <c r="G61" t="s" s="8">
        <v>53</v>
      </c>
      <c r="H61" t="s" s="8">
        <v>50</v>
      </c>
      <c r="I61" t="s" s="8">
        <v>150</v>
      </c>
    </row>
    <row r="62" ht="16.0" customHeight="true">
      <c r="A62" t="n" s="7">
        <v>5.3756961E7</v>
      </c>
      <c r="B62" t="s" s="8">
        <v>54</v>
      </c>
      <c r="C62" t="n" s="8">
        <f>IF(false,"120921202", "120921202")</f>
      </c>
      <c r="D62" t="s" s="8">
        <v>133</v>
      </c>
      <c r="E62" t="n" s="8">
        <v>2.0</v>
      </c>
      <c r="F62" t="n" s="8">
        <v>3598.0</v>
      </c>
      <c r="G62" t="s" s="8">
        <v>53</v>
      </c>
      <c r="H62" t="s" s="8">
        <v>50</v>
      </c>
      <c r="I62" t="s" s="8">
        <v>151</v>
      </c>
    </row>
    <row r="63" ht="16.0" customHeight="true">
      <c r="A63" t="n" s="7">
        <v>5.3735029E7</v>
      </c>
      <c r="B63" t="s" s="8">
        <v>58</v>
      </c>
      <c r="C63" t="n" s="8">
        <f>IF(false,"003-318", "003-318")</f>
      </c>
      <c r="D63" t="s" s="8">
        <v>63</v>
      </c>
      <c r="E63" t="n" s="8">
        <v>2.0</v>
      </c>
      <c r="F63" t="n" s="8">
        <v>2438.0</v>
      </c>
      <c r="G63" t="s" s="8">
        <v>53</v>
      </c>
      <c r="H63" t="s" s="8">
        <v>50</v>
      </c>
      <c r="I63" t="s" s="8">
        <v>152</v>
      </c>
    </row>
    <row r="64" ht="16.0" customHeight="true">
      <c r="A64" t="n" s="7">
        <v>5.3546886E7</v>
      </c>
      <c r="B64" t="s" s="8">
        <v>73</v>
      </c>
      <c r="C64" t="n" s="8">
        <f>IF(false,"120922396", "120922396")</f>
      </c>
      <c r="D64" t="s" s="8">
        <v>153</v>
      </c>
      <c r="E64" t="n" s="8">
        <v>1.0</v>
      </c>
      <c r="F64" t="n" s="8">
        <v>375.0</v>
      </c>
      <c r="G64" t="s" s="8">
        <v>53</v>
      </c>
      <c r="H64" t="s" s="8">
        <v>50</v>
      </c>
      <c r="I64" t="s" s="8">
        <v>154</v>
      </c>
    </row>
    <row r="65" ht="16.0" customHeight="true">
      <c r="A65" t="n" s="7">
        <v>5.3547398E7</v>
      </c>
      <c r="B65" t="s" s="8">
        <v>73</v>
      </c>
      <c r="C65" t="n" s="8">
        <f>IF(false,"120921937", "120921937")</f>
      </c>
      <c r="D65" t="s" s="8">
        <v>155</v>
      </c>
      <c r="E65" t="n" s="8">
        <v>1.0</v>
      </c>
      <c r="F65" t="n" s="8">
        <v>981.0</v>
      </c>
      <c r="G65" t="s" s="8">
        <v>53</v>
      </c>
      <c r="H65" t="s" s="8">
        <v>50</v>
      </c>
      <c r="I65" t="s" s="8">
        <v>156</v>
      </c>
    </row>
    <row r="66" ht="16.0" customHeight="true">
      <c r="A66" t="n" s="7">
        <v>5.3753715E7</v>
      </c>
      <c r="B66" t="s" s="8">
        <v>54</v>
      </c>
      <c r="C66" t="n" s="8">
        <f>IF(false,"120922768", "120922768")</f>
      </c>
      <c r="D66" t="s" s="8">
        <v>157</v>
      </c>
      <c r="E66" t="n" s="8">
        <v>1.0</v>
      </c>
      <c r="F66" t="n" s="8">
        <v>632.0</v>
      </c>
      <c r="G66" t="s" s="8">
        <v>53</v>
      </c>
      <c r="H66" t="s" s="8">
        <v>50</v>
      </c>
      <c r="I66" t="s" s="8">
        <v>158</v>
      </c>
    </row>
    <row r="67" ht="16.0" customHeight="true">
      <c r="A67" t="n" s="7">
        <v>5.3730164E7</v>
      </c>
      <c r="B67" t="s" s="8">
        <v>58</v>
      </c>
      <c r="C67" t="n" s="8">
        <f>IF(false,"005-1110", "005-1110")</f>
      </c>
      <c r="D67" t="s" s="8">
        <v>159</v>
      </c>
      <c r="E67" t="n" s="8">
        <v>1.0</v>
      </c>
      <c r="F67" t="n" s="8">
        <v>1010.0</v>
      </c>
      <c r="G67" t="s" s="8">
        <v>53</v>
      </c>
      <c r="H67" t="s" s="8">
        <v>50</v>
      </c>
      <c r="I67" t="s" s="8">
        <v>160</v>
      </c>
    </row>
    <row r="68" ht="16.0" customHeight="true">
      <c r="A68" t="n" s="7">
        <v>5.3710299E7</v>
      </c>
      <c r="B68" t="s" s="8">
        <v>58</v>
      </c>
      <c r="C68" t="n" s="8">
        <f>IF(false,"005-1264", "005-1264")</f>
      </c>
      <c r="D68" t="s" s="8">
        <v>161</v>
      </c>
      <c r="E68" t="n" s="8">
        <v>1.0</v>
      </c>
      <c r="F68" t="n" s="8">
        <v>513.0</v>
      </c>
      <c r="G68" t="s" s="8">
        <v>53</v>
      </c>
      <c r="H68" t="s" s="8">
        <v>50</v>
      </c>
      <c r="I68" t="s" s="8">
        <v>162</v>
      </c>
    </row>
    <row r="69" ht="16.0" customHeight="true">
      <c r="A69" t="n" s="7">
        <v>5.362879E7</v>
      </c>
      <c r="B69" t="s" s="8">
        <v>58</v>
      </c>
      <c r="C69" t="n" s="8">
        <f>IF(false,"005-1254", "005-1254")</f>
      </c>
      <c r="D69" t="s" s="8">
        <v>163</v>
      </c>
      <c r="E69" t="n" s="8">
        <v>1.0</v>
      </c>
      <c r="F69" t="n" s="8">
        <v>459.0</v>
      </c>
      <c r="G69" t="s" s="8">
        <v>53</v>
      </c>
      <c r="H69" t="s" s="8">
        <v>50</v>
      </c>
      <c r="I69" t="s" s="8">
        <v>164</v>
      </c>
    </row>
    <row r="70" ht="16.0" customHeight="true">
      <c r="A70" t="n" s="7">
        <v>5.3766246E7</v>
      </c>
      <c r="B70" t="s" s="8">
        <v>54</v>
      </c>
      <c r="C70" t="n" s="8">
        <f>IF(false,"002-101", "002-101")</f>
      </c>
      <c r="D70" t="s" s="8">
        <v>165</v>
      </c>
      <c r="E70" t="n" s="8">
        <v>1.0</v>
      </c>
      <c r="F70" t="n" s="8">
        <v>1399.0</v>
      </c>
      <c r="G70" t="s" s="8">
        <v>53</v>
      </c>
      <c r="H70" t="s" s="8">
        <v>50</v>
      </c>
      <c r="I70" t="s" s="8">
        <v>166</v>
      </c>
    </row>
    <row r="71" ht="16.0" customHeight="true">
      <c r="A71" t="n" s="7">
        <v>5.0237685E7</v>
      </c>
      <c r="B71" t="s" s="8">
        <v>167</v>
      </c>
      <c r="C71" t="n" s="8">
        <f>IF(false,"120922768", "120922768")</f>
      </c>
      <c r="D71" t="s" s="8">
        <v>157</v>
      </c>
      <c r="E71" t="n" s="8">
        <v>1.0</v>
      </c>
      <c r="F71" t="n" s="8">
        <v>858.0</v>
      </c>
      <c r="G71" t="s" s="8">
        <v>53</v>
      </c>
      <c r="H71" t="s" s="8">
        <v>50</v>
      </c>
      <c r="I71" t="s" s="8">
        <v>168</v>
      </c>
    </row>
    <row r="72" ht="16.0" customHeight="true">
      <c r="A72" t="n" s="7">
        <v>5.3794406E7</v>
      </c>
      <c r="B72" t="s" s="8">
        <v>54</v>
      </c>
      <c r="C72" t="n" s="8">
        <f>IF(false,"120922768", "120922768")</f>
      </c>
      <c r="D72" t="s" s="8">
        <v>157</v>
      </c>
      <c r="E72" t="n" s="8">
        <v>1.0</v>
      </c>
      <c r="F72" t="n" s="8">
        <v>632.0</v>
      </c>
      <c r="G72" t="s" s="8">
        <v>53</v>
      </c>
      <c r="H72" t="s" s="8">
        <v>50</v>
      </c>
      <c r="I72" t="s" s="8">
        <v>169</v>
      </c>
    </row>
    <row r="73" ht="16.0" customHeight="true"/>
    <row r="74" ht="16.0" customHeight="true">
      <c r="A74" t="s" s="1">
        <v>37</v>
      </c>
      <c r="B74" s="1"/>
      <c r="C74" s="1"/>
      <c r="D74" s="1"/>
      <c r="E74" s="1"/>
      <c r="F74" t="n" s="8">
        <v>103767.0</v>
      </c>
      <c r="G74" s="2"/>
    </row>
    <row r="75" ht="16.0" customHeight="true"/>
    <row r="76" ht="16.0" customHeight="true">
      <c r="A76" t="s" s="1">
        <v>36</v>
      </c>
    </row>
    <row r="77" ht="34.0" customHeight="true">
      <c r="A77" t="s" s="9">
        <v>38</v>
      </c>
      <c r="B77" t="s" s="9">
        <v>0</v>
      </c>
      <c r="C77" t="s" s="9">
        <v>43</v>
      </c>
      <c r="D77" t="s" s="9">
        <v>1</v>
      </c>
      <c r="E77" t="s" s="9">
        <v>2</v>
      </c>
      <c r="F77" t="s" s="9">
        <v>39</v>
      </c>
      <c r="G77" t="s" s="9">
        <v>5</v>
      </c>
      <c r="H77" t="s" s="9">
        <v>3</v>
      </c>
      <c r="I77" t="s" s="9">
        <v>4</v>
      </c>
    </row>
    <row r="78" ht="16.0" customHeight="true"/>
    <row r="79" ht="16.0" customHeight="true">
      <c r="A79" t="s" s="1">
        <v>37</v>
      </c>
      <c r="F79" t="n" s="8">
        <v>0.0</v>
      </c>
      <c r="G79" s="2"/>
      <c r="H79" s="0"/>
      <c r="I79" s="0"/>
    </row>
    <row r="80" ht="16.0" customHeight="true">
      <c r="A80" s="1"/>
      <c r="B80" s="1"/>
      <c r="C80" s="1"/>
      <c r="D80" s="1"/>
      <c r="E80" s="1"/>
      <c r="F80" s="1"/>
      <c r="G80" s="1"/>
      <c r="H80" s="1"/>
      <c r="I80" s="1"/>
    </row>
    <row r="81" ht="16.0" customHeight="true">
      <c r="A81" t="s" s="1">
        <v>40</v>
      </c>
    </row>
    <row r="82" ht="34.0" customHeight="true">
      <c r="A82" t="s" s="9">
        <v>47</v>
      </c>
      <c r="B82" t="s" s="9">
        <v>48</v>
      </c>
      <c r="C82" s="9"/>
      <c r="D82" s="9"/>
      <c r="E82" s="9"/>
      <c r="F82" t="s" s="9">
        <v>39</v>
      </c>
      <c r="G82" t="s" s="9">
        <v>5</v>
      </c>
      <c r="H82" t="s" s="9">
        <v>3</v>
      </c>
      <c r="I82" t="s" s="9">
        <v>4</v>
      </c>
    </row>
    <row r="83" ht="16.0" customHeight="true"/>
    <row r="84" ht="16.0" customHeight="true">
      <c r="A84" t="s" s="1">
        <v>37</v>
      </c>
      <c r="F84" t="n" s="8">
        <v>0.0</v>
      </c>
      <c r="G84" s="2"/>
      <c r="H84" s="0"/>
      <c r="I84" s="0"/>
    </row>
    <row r="85" ht="16.0" customHeight="true">
      <c r="A85" s="1"/>
      <c r="B85" s="1"/>
      <c r="C85" s="1"/>
      <c r="D85" s="1"/>
      <c r="E85" s="1"/>
      <c r="F85" s="1"/>
      <c r="G85" s="1"/>
      <c r="H85" s="1"/>
      <c r="I8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