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<sst xmlns="http://schemas.openxmlformats.org/spreadsheetml/2006/main" count="772" uniqueCount="152">
  <si>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</si>
  <si>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</si>
  <si>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</si>
  <si>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</si>
  <si>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</si>
  <si>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</si>
  <si>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</si>
  <si>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</si>
  <si>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</si>
  <si>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</si>
  <si>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</si>
  <si>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</si>
  <si>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</si>
  <si>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</si>
  <si>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</si>
  <si>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</si>
  <si>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</si>
  <si>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</si>
  <si>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</si>
  <si>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</si>
  <si>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</si>
  <si>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</si>
  <si>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</si>
  <si>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</si>
  <si>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</si>
  <si>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</si>
  <si>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</si>
  <si>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</si>
  <si>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</si>
  <si>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</si>
  <si>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</si>
  <si>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</si>
  <si>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</si>
  <si>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</si>
  <si>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</si>
  <si>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</si>
  <si>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</si>
  <si>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</si>
  <si>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</si>
  <si>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</si>
  <si>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</si>
  <si>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</si>
  <si>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</si>
  <si>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</si>
  <si>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</si>
  <si>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</si>
  <si>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</si>
  <si>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</si>
  <si>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</si>
  <si>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</si>
  <si>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15.06.2021</t>
  </si>
  <si>
    <t>10.06.2021</t>
  </si>
  <si>
    <t>Biore мусс для умывания с увлажняющим эффектом, 150 мл</t>
  </si>
  <si>
    <t>Платёж покупателя</t>
  </si>
  <si>
    <t>11.06.2021</t>
  </si>
  <si>
    <t>60c27a2783b1f248ac43fa51</t>
  </si>
  <si>
    <t>John Frieda шампунь Full Repair Strengthen + Restore укрепляющий + восстанавливающий, 250 мл</t>
  </si>
  <si>
    <t>60c24fbafbacea6b67da0621</t>
  </si>
  <si>
    <t>John Frieda кондиционер Full Repair Strengthen + Restore для волос, 250 мл</t>
  </si>
  <si>
    <t>Satisfyer Стимулятор Penguin Air Pulse, черный/белый</t>
  </si>
  <si>
    <t>60c27321c3080f2eb23f9915</t>
  </si>
  <si>
    <t>Joonies трусики Premium Soft M (6-11 кг), 56 шт.</t>
  </si>
  <si>
    <t>60c24c0df98801c6ca27eeb4</t>
  </si>
  <si>
    <t>60c28966f4c0cb1e264019a3</t>
  </si>
  <si>
    <t>60c24a672fe098790197e423</t>
  </si>
  <si>
    <t>YokoSun трусики L (9-14 кг), 44 шт.</t>
  </si>
  <si>
    <t>60c29523b9f8ed4d244b9812</t>
  </si>
  <si>
    <t>Biore Очищающий мусс для умывания против акне, 150 мл</t>
  </si>
  <si>
    <t>60c27462bed21e3efaabd1ee</t>
  </si>
  <si>
    <t>60c2677e94d52770d7ce6f73</t>
  </si>
  <si>
    <t>Протеин Optimum Nutrition 100% Whey Gold Standard (2100-2353 г) молочный шоколад</t>
  </si>
  <si>
    <t>60c23566c3080f74cd090022</t>
  </si>
  <si>
    <t>60c22d24c5311b2d92bd7ee6</t>
  </si>
  <si>
    <t>Satisfyer Стимулятор Curvy 2+, розовый</t>
  </si>
  <si>
    <t>60c26ef34f5c6e630423c7a0</t>
  </si>
  <si>
    <t>Протеин Optimum Nutrition 100% Whey Gold Standard (2100-2353 г) шоколадный солод</t>
  </si>
  <si>
    <t>60c30b527153b3a965fe76d1</t>
  </si>
  <si>
    <t>Pigeon Ножницы 15122 белый</t>
  </si>
  <si>
    <t>60c30c0103c37861a838eb6c</t>
  </si>
  <si>
    <t>60c30c8a94d5278f31ce70d4</t>
  </si>
  <si>
    <t>60c30eb003c3783b1138eacf</t>
  </si>
  <si>
    <t>Протеин Optimum Nutrition 100% Whey Gold Standard (2100-2353 г) клубника-банан</t>
  </si>
  <si>
    <t>60c315253b317619b457c658</t>
  </si>
  <si>
    <t>60c31ff39066f40888cee245</t>
  </si>
  <si>
    <t>60c324a5739901092dffac68</t>
  </si>
  <si>
    <t>60c32995bed21e51c1abd26d</t>
  </si>
  <si>
    <t>60c329c7bed21e574eabd19c</t>
  </si>
  <si>
    <t>Satisfyer Стимулятор Number One Air Pulse (Next Gen), розовое золото</t>
  </si>
  <si>
    <t>60c35008bed21e0946abd297</t>
  </si>
  <si>
    <t>60c351ee7153b35261fe75b5</t>
  </si>
  <si>
    <t>Satisfyer Вибромассажер из силикона с вакуумно-волновой клиторальной стимуляцией Pro G-Spot Rabbit 22 см, белый</t>
  </si>
  <si>
    <t>60c3578d32da838cd6c4efdb</t>
  </si>
  <si>
    <t>60c35cae2fe098478f97e467</t>
  </si>
  <si>
    <t>Merries трусики XXL (15-28 кг), 32 шт.</t>
  </si>
  <si>
    <t>12.06.2021</t>
  </si>
  <si>
    <t>60c3b3b703c378037738eb13</t>
  </si>
  <si>
    <t>Гейнер Optimum Nutrition Serious Mass (5.44 кг) банан</t>
  </si>
  <si>
    <t>60c3dae9dbdc318a7ee9f361</t>
  </si>
  <si>
    <t>60c3d38f94d527ddeecc2141</t>
  </si>
  <si>
    <t>60c3dbfa7153b3049660ae9a</t>
  </si>
  <si>
    <t>60c3a409dbdc317ec3e9f2d5</t>
  </si>
  <si>
    <t>Pigeon Бутылочка Перистальтик Плюс с широким горлом PP, 160 мл, с рождения, бесцветный</t>
  </si>
  <si>
    <t>60c392467399017abfffac6a</t>
  </si>
  <si>
    <t>Минерально-витаминный комплекс для спорсменов Optimum Nutrition Opti Women (60c)</t>
  </si>
  <si>
    <t>60c3cac12fe098132497e491</t>
  </si>
  <si>
    <t>Missha BB крем Perfect Cover, SPF 42, 50 мл, оттенок: 21 light beige</t>
  </si>
  <si>
    <t>60c3ecf0792ab15af44a6f08</t>
  </si>
  <si>
    <t>MEDI-PEEL пенка для умывания Phytojours Foam Cleanser, 200 мл</t>
  </si>
  <si>
    <t>60c3c49ef9880191d227ef76</t>
  </si>
  <si>
    <t>Протеин Optimum Nutrition 100% Whey Gold Standard (4545-4704 г) двойной шоколад</t>
  </si>
  <si>
    <t>60c3db3bb9f8ed0ff74b97e2</t>
  </si>
  <si>
    <t>Протеин Optimum Nutrition 100% Isolate Gold Standard (1320 г) ваниль</t>
  </si>
  <si>
    <t>60c3adde6a864325c09260a4</t>
  </si>
  <si>
    <t>Satisfyer Вибромассажер Wand-er Woman 34 см (J2018-47), фиолетовый</t>
  </si>
  <si>
    <t>60c3c8da7153b35f3660add8</t>
  </si>
  <si>
    <t>Jigott Whitening Activated Cream Отбеливающий крем для лица, 100 мл</t>
  </si>
  <si>
    <t>60c3ba003620c2590c9419a4</t>
  </si>
  <si>
    <t>Vivienne Sabo Тушь для ресниц Cabaret Premiere, 01 черный</t>
  </si>
  <si>
    <t>60c4545499d6ef4e0cb11975</t>
  </si>
  <si>
    <t>60c45a27f78dba16faf3587e</t>
  </si>
  <si>
    <t>60c455bb83b1f21cb943fa4c</t>
  </si>
  <si>
    <t>Смесь Kabrita 2 GOLD для комфортного пищеварения, 6-12 месяцев, 400 г</t>
  </si>
  <si>
    <t>60c45aadf4c0cb44dd401a0b</t>
  </si>
  <si>
    <t>60c46cd63620c26d2e941a0c</t>
  </si>
  <si>
    <t>Goo.N подгузники (0-5 кг), 90 шт.</t>
  </si>
  <si>
    <t>60c47ff283b1f269b443fa5c</t>
  </si>
  <si>
    <t>Губка для плит Vileda Пур Актив 2 шт, желтый/зеленый</t>
  </si>
  <si>
    <t>60c4812f32da833d0ac4f044</t>
  </si>
  <si>
    <t>60c4a32532da83d59dc4efce</t>
  </si>
  <si>
    <t>Nagara поглотитель запаха Aqua Beads</t>
  </si>
  <si>
    <t>Гель для душа Biore Ангельская роза, 480 мл</t>
  </si>
  <si>
    <t>60c4ac2983b1f27f1943fa61</t>
  </si>
  <si>
    <t>Missha Pure Source Pocket Pack Tea Tree ночная маска с экстрактом чайного дерева, 10 мл</t>
  </si>
  <si>
    <t>14.06.2021</t>
  </si>
  <si>
    <t>YokoSun подгузники L (9-13 кг), 54 шт.</t>
  </si>
  <si>
    <t>60c7101b4f5c6e794c23c7be</t>
  </si>
  <si>
    <t>Гейнер Optimum Nutrition Serious Mass (5.44 кг) клубника</t>
  </si>
  <si>
    <t>60c712c56a86431da2926113</t>
  </si>
  <si>
    <t>YokoSun подгузники Premium S (3-6 кг) 72 шт.</t>
  </si>
  <si>
    <t>60c715528927cae171549286</t>
  </si>
  <si>
    <t>60c71d2b3b3176799f57c5f5</t>
  </si>
  <si>
    <t>60c7282cc5311b41bb0c2294</t>
  </si>
  <si>
    <t>YokoSun трусики XXL (15-23 кг) 28 шт.</t>
  </si>
  <si>
    <t>60c74a5594d527c8d8cc2268</t>
  </si>
  <si>
    <t>Смесь Kabrita 3 GOLD для комфортного пищеварения, старше 12 месяцев, 800 г</t>
  </si>
  <si>
    <t>60c7551120d51d4bc0d8fd19</t>
  </si>
  <si>
    <t>60c76c00863e4e7aed706f24</t>
  </si>
  <si>
    <t>60c7610d8927caabd866ab45</t>
  </si>
  <si>
    <t>Возврат платежа покупателя</t>
  </si>
  <si>
    <t>60c32806f988010db227ee76</t>
  </si>
  <si>
    <t>60c355220fe99552e7d85429</t>
  </si>
  <si>
    <t>60c4b4ae8927ca0a5766aa96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</si>
</sst>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880087.0</v>
      </c>
    </row>
    <row r="4" spans="1:9" s="3" customFormat="1" x14ac:dyDescent="0.2" ht="16.0" customHeight="true">
      <c r="A4" s="3" t="s">
        <v>34</v>
      </c>
      <c r="B4" s="10" t="n">
        <v>102039.06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5.0306493E7</v>
      </c>
      <c r="B8" s="8" t="s">
        <v>51</v>
      </c>
      <c r="C8" s="8" t="n">
        <f>IF(false,"005-1377", "005-1377")</f>
      </c>
      <c r="D8" s="8" t="s">
        <v>52</v>
      </c>
      <c r="E8" s="8" t="n">
        <v>1.0</v>
      </c>
      <c r="F8" s="8" t="n">
        <v>627.0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5.0279731E7</v>
      </c>
      <c r="B9" t="s" s="8">
        <v>51</v>
      </c>
      <c r="C9" t="n" s="8">
        <f>IF(false,"005-1416", "005-1416")</f>
      </c>
      <c r="D9" t="s" s="8">
        <v>56</v>
      </c>
      <c r="E9" t="n" s="8">
        <v>1.0</v>
      </c>
      <c r="F9" t="n" s="8">
        <v>594.0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5.0279731E7</v>
      </c>
      <c r="B10" s="8" t="s">
        <v>51</v>
      </c>
      <c r="C10" s="8" t="n">
        <f>IF(false,"120921819", "120921819")</f>
      </c>
      <c r="D10" s="8" t="s">
        <v>58</v>
      </c>
      <c r="E10" s="8" t="n">
        <v>1.0</v>
      </c>
      <c r="F10" s="8" t="n">
        <v>524.0</v>
      </c>
      <c r="G10" s="8" t="s">
        <v>53</v>
      </c>
      <c r="H10" t="s" s="8">
        <v>54</v>
      </c>
      <c r="I10" t="s" s="8">
        <v>57</v>
      </c>
    </row>
    <row r="11" ht="16.0" customHeight="true">
      <c r="A11" t="n" s="7">
        <v>5.0302816E7</v>
      </c>
      <c r="B11" t="s" s="8">
        <v>51</v>
      </c>
      <c r="C11" t="n" s="8">
        <f>IF(false,"120922947", "120922947")</f>
      </c>
      <c r="D11" t="s" s="8">
        <v>59</v>
      </c>
      <c r="E11" t="n" s="8">
        <v>1.0</v>
      </c>
      <c r="F11" t="n" s="8">
        <v>1899.0</v>
      </c>
      <c r="G11" t="s" s="8">
        <v>53</v>
      </c>
      <c r="H11" t="s" s="8">
        <v>54</v>
      </c>
      <c r="I11" t="s" s="8">
        <v>60</v>
      </c>
    </row>
    <row r="12" spans="1:9" x14ac:dyDescent="0.2" ht="16.0" customHeight="true">
      <c r="A12" s="7" t="n">
        <v>5.0277315E7</v>
      </c>
      <c r="B12" t="s" s="8">
        <v>51</v>
      </c>
      <c r="C12" t="n" s="8">
        <f>IF(false,"120922035", "120922035")</f>
      </c>
      <c r="D12" t="s" s="8">
        <v>61</v>
      </c>
      <c r="E12" t="n" s="8">
        <v>1.0</v>
      </c>
      <c r="F12" t="n" s="8">
        <v>1049.0</v>
      </c>
      <c r="G12" t="s" s="8">
        <v>53</v>
      </c>
      <c r="H12" t="s" s="8">
        <v>54</v>
      </c>
      <c r="I12" t="s" s="8">
        <v>62</v>
      </c>
    </row>
    <row r="13" spans="1:9" s="8" customFormat="1" ht="16.0" x14ac:dyDescent="0.2" customHeight="true">
      <c r="A13" s="7" t="n">
        <v>5.0312014E7</v>
      </c>
      <c r="B13" s="8" t="s">
        <v>54</v>
      </c>
      <c r="C13" s="8" t="n">
        <f>IF(false,"120922947", "120922947")</f>
      </c>
      <c r="D13" s="8" t="s">
        <v>59</v>
      </c>
      <c r="E13" s="8" t="n">
        <v>1.0</v>
      </c>
      <c r="F13" s="8" t="n">
        <v>1899.0</v>
      </c>
      <c r="G13" s="8" t="s">
        <v>53</v>
      </c>
      <c r="H13" s="8" t="s">
        <v>54</v>
      </c>
      <c r="I13" s="8" t="s">
        <v>63</v>
      </c>
    </row>
    <row r="14" spans="1:9" x14ac:dyDescent="0.2" ht="16.0" customHeight="true">
      <c r="A14" s="7" t="n">
        <v>5.0276177E7</v>
      </c>
      <c r="B14" s="8" t="s">
        <v>51</v>
      </c>
      <c r="C14" s="8" t="n">
        <f>IF(false,"120922947", "120922947")</f>
      </c>
      <c r="D14" s="8" t="s">
        <v>59</v>
      </c>
      <c r="E14" s="8" t="n">
        <v>1.0</v>
      </c>
      <c r="F14" s="8" t="n">
        <v>1899.0</v>
      </c>
      <c r="G14" s="8" t="s">
        <v>53</v>
      </c>
      <c r="H14" s="8" t="s">
        <v>54</v>
      </c>
      <c r="I14" s="8" t="s">
        <v>64</v>
      </c>
    </row>
    <row r="15" ht="16.0" customHeight="true">
      <c r="A15" t="n" s="7">
        <v>5.0314174E7</v>
      </c>
      <c r="B15" t="s" s="8">
        <v>54</v>
      </c>
      <c r="C15" t="n" s="8">
        <f>IF(false,"005-1515", "005-1515")</f>
      </c>
      <c r="D15" t="s" s="8">
        <v>65</v>
      </c>
      <c r="E15" t="n" s="8">
        <v>1.0</v>
      </c>
      <c r="F15" t="n" s="8">
        <v>965.0</v>
      </c>
      <c r="G15" t="s" s="8">
        <v>53</v>
      </c>
      <c r="H15" t="s" s="8">
        <v>54</v>
      </c>
      <c r="I15" t="s" s="8">
        <v>66</v>
      </c>
    </row>
    <row r="16" spans="1:9" s="1" customFormat="1" x14ac:dyDescent="0.2" ht="16.0" customHeight="true">
      <c r="A16" s="7" t="n">
        <v>5.0303469E7</v>
      </c>
      <c r="B16" t="s" s="8">
        <v>51</v>
      </c>
      <c r="C16" t="n" s="8">
        <f>IF(false,"005-1376", "005-1376")</f>
      </c>
      <c r="D16" t="s" s="8">
        <v>67</v>
      </c>
      <c r="E16" t="n" s="8">
        <v>1.0</v>
      </c>
      <c r="F16" s="8" t="n">
        <v>675.0</v>
      </c>
      <c r="G16" s="8" t="s">
        <v>53</v>
      </c>
      <c r="H16" s="8" t="s">
        <v>54</v>
      </c>
      <c r="I16" s="8" t="s">
        <v>68</v>
      </c>
    </row>
    <row r="17" spans="1:9" x14ac:dyDescent="0.2" ht="16.0" customHeight="true">
      <c r="A17" s="7" t="n">
        <v>5.0295005E7</v>
      </c>
      <c r="B17" s="8" t="s">
        <v>51</v>
      </c>
      <c r="C17" s="8" t="n">
        <f>IF(false,"120922947", "120922947")</f>
      </c>
      <c r="D17" s="8" t="s">
        <v>59</v>
      </c>
      <c r="E17" s="8" t="n">
        <v>1.0</v>
      </c>
      <c r="F17" s="8" t="n">
        <v>1899.0</v>
      </c>
      <c r="G17" s="8" t="s">
        <v>53</v>
      </c>
      <c r="H17" s="8" t="s">
        <v>54</v>
      </c>
      <c r="I17" s="8" t="s">
        <v>69</v>
      </c>
    </row>
    <row r="18" spans="1:9" x14ac:dyDescent="0.2" ht="16.0" customHeight="true">
      <c r="A18" s="7" t="n">
        <v>5.0264377E7</v>
      </c>
      <c r="B18" t="s" s="8">
        <v>51</v>
      </c>
      <c r="C18" t="n" s="8">
        <f>IF(false,"120922872", "120922872")</f>
      </c>
      <c r="D18" t="s" s="8">
        <v>70</v>
      </c>
      <c r="E18" t="n" s="8">
        <v>1.0</v>
      </c>
      <c r="F18" t="n" s="8">
        <v>4311.0</v>
      </c>
      <c r="G18" t="s" s="8">
        <v>53</v>
      </c>
      <c r="H18" t="s" s="8">
        <v>54</v>
      </c>
      <c r="I18" t="s" s="8">
        <v>71</v>
      </c>
    </row>
    <row r="19" spans="1:9" ht="16.0" x14ac:dyDescent="0.2" customHeight="true">
      <c r="A19" s="7" t="n">
        <v>5.0260271E7</v>
      </c>
      <c r="B19" s="8" t="s">
        <v>51</v>
      </c>
      <c r="C19" s="8" t="n">
        <f>IF(false,"005-1515", "005-1515")</f>
      </c>
      <c r="D19" s="8" t="s">
        <v>65</v>
      </c>
      <c r="E19" s="8" t="n">
        <v>1.0</v>
      </c>
      <c r="F19" s="8" t="n">
        <v>670.0</v>
      </c>
      <c r="G19" s="8" t="s">
        <v>53</v>
      </c>
      <c r="H19" s="8" t="s">
        <v>54</v>
      </c>
      <c r="I19" s="8" t="s">
        <v>72</v>
      </c>
    </row>
    <row r="20" spans="1:9" x14ac:dyDescent="0.2" ht="16.0" customHeight="true">
      <c r="A20" s="7" t="n">
        <v>5.0300442E7</v>
      </c>
      <c r="B20" s="8" t="s">
        <v>51</v>
      </c>
      <c r="C20" s="8" t="n">
        <f>IF(false,"120922957", "120922957")</f>
      </c>
      <c r="D20" s="8" t="s">
        <v>73</v>
      </c>
      <c r="E20" s="8" t="n">
        <v>1.0</v>
      </c>
      <c r="F20" s="8" t="n">
        <v>1599.0</v>
      </c>
      <c r="G20" s="8" t="s">
        <v>53</v>
      </c>
      <c r="H20" s="8" t="s">
        <v>54</v>
      </c>
      <c r="I20" s="8" t="s">
        <v>74</v>
      </c>
    </row>
    <row r="21" ht="16.0" customHeight="true">
      <c r="A21" t="n" s="7">
        <v>5.0336827E7</v>
      </c>
      <c r="B21" t="s" s="8">
        <v>54</v>
      </c>
      <c r="C21" t="n" s="8">
        <f>IF(false,"120923137", "120923137")</f>
      </c>
      <c r="D21" t="s" s="8">
        <v>75</v>
      </c>
      <c r="E21" t="n" s="8">
        <v>1.0</v>
      </c>
      <c r="F21" t="n" s="8">
        <v>5049.0</v>
      </c>
      <c r="G21" t="s" s="8">
        <v>53</v>
      </c>
      <c r="H21" t="s" s="8">
        <v>54</v>
      </c>
      <c r="I21" t="s" s="8">
        <v>76</v>
      </c>
    </row>
    <row r="22" spans="1:9" s="1" customFormat="1" x14ac:dyDescent="0.2" ht="16.0" customHeight="true">
      <c r="A22" s="7" t="n">
        <v>5.0337247E7</v>
      </c>
      <c r="B22" t="s" s="8">
        <v>54</v>
      </c>
      <c r="C22" t="n" s="8">
        <f>IF(false,"005-1273", "005-1273")</f>
      </c>
      <c r="D22" t="s" s="8">
        <v>77</v>
      </c>
      <c r="E22" t="n" s="8">
        <v>1.0</v>
      </c>
      <c r="F22" s="8" t="n">
        <v>639.0</v>
      </c>
      <c r="G22" s="8" t="s">
        <v>53</v>
      </c>
      <c r="H22" s="8" t="s">
        <v>54</v>
      </c>
      <c r="I22" s="8" t="s">
        <v>78</v>
      </c>
    </row>
    <row r="23" spans="1:9" x14ac:dyDescent="0.2" ht="16.0" customHeight="true">
      <c r="A23" s="7" t="n">
        <v>5.0337564E7</v>
      </c>
      <c r="B23" s="8" t="s">
        <v>54</v>
      </c>
      <c r="C23" s="8" t="n">
        <f>IF(false,"120922947", "120922947")</f>
      </c>
      <c r="D23" s="8" t="s">
        <v>59</v>
      </c>
      <c r="E23" s="8" t="n">
        <v>1.0</v>
      </c>
      <c r="F23" s="8" t="n">
        <v>1899.0</v>
      </c>
      <c r="G23" s="8" t="s">
        <v>53</v>
      </c>
      <c r="H23" s="8" t="s">
        <v>54</v>
      </c>
      <c r="I23" s="8" t="s">
        <v>79</v>
      </c>
    </row>
    <row r="24" ht="16.0" customHeight="true">
      <c r="A24" t="n" s="7">
        <v>5.0338632E7</v>
      </c>
      <c r="B24" t="s" s="8">
        <v>54</v>
      </c>
      <c r="C24" t="n" s="8">
        <f>IF(false,"120922947", "120922947")</f>
      </c>
      <c r="D24" t="s" s="8">
        <v>59</v>
      </c>
      <c r="E24" t="n" s="8">
        <v>1.0</v>
      </c>
      <c r="F24" t="n" s="8">
        <v>1705.0</v>
      </c>
      <c r="G24" t="s" s="8">
        <v>53</v>
      </c>
      <c r="H24" t="s" s="8">
        <v>54</v>
      </c>
      <c r="I24" t="s" s="8">
        <v>80</v>
      </c>
    </row>
    <row r="25" spans="1:9" s="1" customFormat="1" x14ac:dyDescent="0.2" ht="16.0" customHeight="true">
      <c r="A25" t="n" s="7">
        <v>5.034249E7</v>
      </c>
      <c r="B25" t="s" s="8">
        <v>54</v>
      </c>
      <c r="C25" t="n" s="8">
        <f>IF(false,"120923138", "120923138")</f>
      </c>
      <c r="D25" t="s" s="8">
        <v>81</v>
      </c>
      <c r="E25" t="n" s="8">
        <v>1.0</v>
      </c>
      <c r="F25" t="n" s="8">
        <v>2652.0</v>
      </c>
      <c r="G25" t="s" s="8">
        <v>53</v>
      </c>
      <c r="H25" t="s" s="8">
        <v>54</v>
      </c>
      <c r="I25" t="s" s="8">
        <v>82</v>
      </c>
    </row>
    <row r="26" ht="16.0" customHeight="true">
      <c r="A26" t="n" s="7">
        <v>5.0349525E7</v>
      </c>
      <c r="B26" t="s" s="8">
        <v>54</v>
      </c>
      <c r="C26" t="n" s="8">
        <f>IF(false,"120922947", "120922947")</f>
      </c>
      <c r="D26" t="s" s="8">
        <v>59</v>
      </c>
      <c r="E26" t="n" s="8">
        <v>1.0</v>
      </c>
      <c r="F26" t="n" s="8">
        <v>1899.0</v>
      </c>
      <c r="G26" t="s" s="8">
        <v>53</v>
      </c>
      <c r="H26" t="s" s="8">
        <v>54</v>
      </c>
      <c r="I26" t="s" s="8">
        <v>83</v>
      </c>
    </row>
    <row r="27" ht="16.0" customHeight="true">
      <c r="A27" t="n" s="7">
        <v>5.0352556E7</v>
      </c>
      <c r="B27" t="s" s="8">
        <v>54</v>
      </c>
      <c r="C27" t="n" s="8">
        <f>IF(false,"120922947", "120922947")</f>
      </c>
      <c r="D27" t="s" s="8">
        <v>59</v>
      </c>
      <c r="E27" t="n" s="8">
        <v>1.0</v>
      </c>
      <c r="F27" t="n" s="8">
        <v>1899.0</v>
      </c>
      <c r="G27" t="s" s="8">
        <v>53</v>
      </c>
      <c r="H27" t="s" s="8">
        <v>54</v>
      </c>
      <c r="I27" t="s" s="8">
        <v>84</v>
      </c>
    </row>
    <row r="28" ht="16.0" customHeight="true">
      <c r="A28" t="n" s="7">
        <v>5.0355294E7</v>
      </c>
      <c r="B28" t="s" s="8">
        <v>54</v>
      </c>
      <c r="C28" t="n" s="8">
        <f>IF(false,"120922947", "120922947")</f>
      </c>
      <c r="D28" t="s" s="8">
        <v>59</v>
      </c>
      <c r="E28" t="n" s="8">
        <v>1.0</v>
      </c>
      <c r="F28" t="n" s="8">
        <v>1579.0</v>
      </c>
      <c r="G28" t="s" s="8">
        <v>53</v>
      </c>
      <c r="H28" t="s" s="8">
        <v>54</v>
      </c>
      <c r="I28" t="s" s="8">
        <v>85</v>
      </c>
    </row>
    <row r="29" spans="1:9" s="1" customFormat="1" x14ac:dyDescent="0.2" ht="16.0" customHeight="true">
      <c r="A29" t="n" s="7">
        <v>5.0355612E7</v>
      </c>
      <c r="B29" t="s" s="8">
        <v>54</v>
      </c>
      <c r="C29" t="n" s="8">
        <f>IF(false,"120923138", "120923138")</f>
      </c>
      <c r="D29" t="s" s="8">
        <v>81</v>
      </c>
      <c r="E29" t="n" s="8">
        <v>1.0</v>
      </c>
      <c r="F29" t="n" s="8">
        <v>4779.0</v>
      </c>
      <c r="G29" s="8" t="s">
        <v>53</v>
      </c>
      <c r="H29" t="s" s="8">
        <v>54</v>
      </c>
      <c r="I29" s="8" t="s">
        <v>86</v>
      </c>
    </row>
    <row r="30" ht="16.0" customHeight="true">
      <c r="A30" t="n" s="7">
        <v>5.0375595E7</v>
      </c>
      <c r="B30" t="s" s="8">
        <v>54</v>
      </c>
      <c r="C30" t="n" s="8">
        <f>IF(false,"120922954", "120922954")</f>
      </c>
      <c r="D30" t="s" s="8">
        <v>87</v>
      </c>
      <c r="E30" t="n" s="8">
        <v>1.0</v>
      </c>
      <c r="F30" t="n" s="8">
        <v>816.0</v>
      </c>
      <c r="G30" t="s" s="8">
        <v>53</v>
      </c>
      <c r="H30" t="s" s="8">
        <v>54</v>
      </c>
      <c r="I30" t="s" s="8">
        <v>88</v>
      </c>
    </row>
    <row r="31" ht="16.0" customHeight="true">
      <c r="A31" t="n" s="7">
        <v>5.0376447E7</v>
      </c>
      <c r="B31" t="s" s="8">
        <v>54</v>
      </c>
      <c r="C31" t="n" s="8">
        <f>IF(false,"120922947", "120922947")</f>
      </c>
      <c r="D31" t="s" s="8">
        <v>59</v>
      </c>
      <c r="E31" t="n" s="8">
        <v>1.0</v>
      </c>
      <c r="F31" t="n" s="8">
        <v>1876.0</v>
      </c>
      <c r="G31" t="s" s="8">
        <v>53</v>
      </c>
      <c r="H31" t="s" s="8">
        <v>54</v>
      </c>
      <c r="I31" t="s" s="8">
        <v>89</v>
      </c>
    </row>
    <row r="32" ht="16.0" customHeight="true">
      <c r="A32" t="n" s="7">
        <v>5.0379303E7</v>
      </c>
      <c r="B32" t="s" s="8">
        <v>54</v>
      </c>
      <c r="C32" t="n" s="8">
        <f>IF(false,"120922460", "120922460")</f>
      </c>
      <c r="D32" t="s" s="8">
        <v>90</v>
      </c>
      <c r="E32" t="n" s="8">
        <v>1.0</v>
      </c>
      <c r="F32" t="n" s="8">
        <v>2063.06</v>
      </c>
      <c r="G32" t="s" s="8">
        <v>53</v>
      </c>
      <c r="H32" t="s" s="8">
        <v>54</v>
      </c>
      <c r="I32" t="s" s="8">
        <v>91</v>
      </c>
    </row>
    <row r="33" ht="16.0" customHeight="true">
      <c r="A33" t="n" s="7">
        <v>5.0379303E7</v>
      </c>
      <c r="B33" t="s" s="8">
        <v>54</v>
      </c>
      <c r="C33" t="n" s="8">
        <f>IF(false,"120922954", "120922954")</f>
      </c>
      <c r="D33" t="s" s="8">
        <v>87</v>
      </c>
      <c r="E33" t="n" s="8">
        <v>1.0</v>
      </c>
      <c r="F33" t="n" s="8">
        <v>743.0</v>
      </c>
      <c r="G33" t="s" s="8">
        <v>53</v>
      </c>
      <c r="H33" t="s" s="8">
        <v>54</v>
      </c>
      <c r="I33" t="s" s="8">
        <v>91</v>
      </c>
    </row>
    <row r="34" ht="16.0" customHeight="true">
      <c r="A34" t="n" s="7">
        <v>5.0381965E7</v>
      </c>
      <c r="B34" t="s" s="8">
        <v>54</v>
      </c>
      <c r="C34" t="n" s="8">
        <f>IF(false,"120922872", "120922872")</f>
      </c>
      <c r="D34" t="s" s="8">
        <v>70</v>
      </c>
      <c r="E34" t="n" s="8">
        <v>1.0</v>
      </c>
      <c r="F34" t="n" s="8">
        <v>4779.0</v>
      </c>
      <c r="G34" t="s" s="8">
        <v>53</v>
      </c>
      <c r="H34" t="s" s="8">
        <v>54</v>
      </c>
      <c r="I34" t="s" s="8">
        <v>92</v>
      </c>
    </row>
    <row r="35" ht="16.0" customHeight="true">
      <c r="A35" t="n" s="7">
        <v>5.0430439E7</v>
      </c>
      <c r="B35" t="s" s="8">
        <v>54</v>
      </c>
      <c r="C35" t="n" s="8">
        <f>IF(false,"120921370", "120921370")</f>
      </c>
      <c r="D35" t="s" s="8">
        <v>93</v>
      </c>
      <c r="E35" t="n" s="8">
        <v>1.0</v>
      </c>
      <c r="F35" t="n" s="8">
        <v>1690.0</v>
      </c>
      <c r="G35" t="s" s="8">
        <v>53</v>
      </c>
      <c r="H35" t="s" s="8">
        <v>94</v>
      </c>
      <c r="I35" t="s" s="8">
        <v>95</v>
      </c>
    </row>
    <row r="36" ht="16.0" customHeight="true">
      <c r="A36" t="n" s="7">
        <v>5.0448483E7</v>
      </c>
      <c r="B36" t="s" s="8">
        <v>94</v>
      </c>
      <c r="C36" t="n" s="8">
        <f>IF(false,"120923124", "120923124")</f>
      </c>
      <c r="D36" t="s" s="8">
        <v>96</v>
      </c>
      <c r="E36" t="n" s="8">
        <v>1.0</v>
      </c>
      <c r="F36" t="n" s="8">
        <v>4969.0</v>
      </c>
      <c r="G36" t="s" s="8">
        <v>53</v>
      </c>
      <c r="H36" t="s" s="8">
        <v>94</v>
      </c>
      <c r="I36" t="s" s="8">
        <v>97</v>
      </c>
    </row>
    <row r="37" ht="16.0" customHeight="true">
      <c r="A37" t="n" s="7">
        <v>5.0446668E7</v>
      </c>
      <c r="B37" t="s" s="8">
        <v>94</v>
      </c>
      <c r="C37" t="n" s="8">
        <f>IF(false,"120922947", "120922947")</f>
      </c>
      <c r="D37" t="s" s="8">
        <v>59</v>
      </c>
      <c r="E37" t="n" s="8">
        <v>1.0</v>
      </c>
      <c r="F37" t="n" s="8">
        <v>1849.0</v>
      </c>
      <c r="G37" t="s" s="8">
        <v>53</v>
      </c>
      <c r="H37" t="s" s="8">
        <v>94</v>
      </c>
      <c r="I37" t="s" s="8">
        <v>98</v>
      </c>
    </row>
    <row r="38" ht="16.0" customHeight="true">
      <c r="A38" t="n" s="7">
        <v>5.04487E7</v>
      </c>
      <c r="B38" t="s" s="8">
        <v>94</v>
      </c>
      <c r="C38" t="n" s="8">
        <f>IF(false,"120922954", "120922954")</f>
      </c>
      <c r="D38" t="s" s="8">
        <v>87</v>
      </c>
      <c r="E38" t="n" s="8">
        <v>2.0</v>
      </c>
      <c r="F38" t="n" s="8">
        <v>1698.0</v>
      </c>
      <c r="G38" t="s" s="8">
        <v>53</v>
      </c>
      <c r="H38" t="s" s="8">
        <v>94</v>
      </c>
      <c r="I38" t="s" s="8">
        <v>99</v>
      </c>
    </row>
    <row r="39" ht="16.0" customHeight="true">
      <c r="A39" t="n" s="7">
        <v>5.0420798E7</v>
      </c>
      <c r="B39" t="s" s="8">
        <v>54</v>
      </c>
      <c r="C39" t="n" s="8">
        <f>IF(false,"120922947", "120922947")</f>
      </c>
      <c r="D39" t="s" s="8">
        <v>59</v>
      </c>
      <c r="E39" t="n" s="8">
        <v>1.0</v>
      </c>
      <c r="F39" t="n" s="8">
        <v>469.0</v>
      </c>
      <c r="G39" t="s" s="8">
        <v>53</v>
      </c>
      <c r="H39" t="s" s="8">
        <v>94</v>
      </c>
      <c r="I39" t="s" s="8">
        <v>100</v>
      </c>
    </row>
    <row r="40" ht="16.0" customHeight="true">
      <c r="A40" t="n" s="7">
        <v>5.0410351E7</v>
      </c>
      <c r="B40" t="s" s="8">
        <v>54</v>
      </c>
      <c r="C40" t="n" s="8">
        <f>IF(false,"005-1255", "005-1255")</f>
      </c>
      <c r="D40" t="s" s="8">
        <v>101</v>
      </c>
      <c r="E40" t="n" s="8">
        <v>1.0</v>
      </c>
      <c r="F40" t="n" s="8">
        <v>519.0</v>
      </c>
      <c r="G40" t="s" s="8">
        <v>53</v>
      </c>
      <c r="H40" t="s" s="8">
        <v>94</v>
      </c>
      <c r="I40" t="s" s="8">
        <v>102</v>
      </c>
    </row>
    <row r="41" ht="16.0" customHeight="true">
      <c r="A41" t="n" s="7">
        <v>5.0443196E7</v>
      </c>
      <c r="B41" t="s" s="8">
        <v>54</v>
      </c>
      <c r="C41" t="n" s="8">
        <f>IF(false,"120923170", "120923170")</f>
      </c>
      <c r="D41" t="s" s="8">
        <v>103</v>
      </c>
      <c r="E41" t="n" s="8">
        <v>2.0</v>
      </c>
      <c r="F41" t="n" s="8">
        <v>2134.0</v>
      </c>
      <c r="G41" t="s" s="8">
        <v>53</v>
      </c>
      <c r="H41" t="s" s="8">
        <v>94</v>
      </c>
      <c r="I41" t="s" s="8">
        <v>104</v>
      </c>
    </row>
    <row r="42" ht="16.0" customHeight="true">
      <c r="A42" t="n" s="7">
        <v>5.0451187E7</v>
      </c>
      <c r="B42" t="s" s="8">
        <v>94</v>
      </c>
      <c r="C42" t="n" s="8">
        <f>IF(false,"1003319", "1003319")</f>
      </c>
      <c r="D42" t="s" s="8">
        <v>105</v>
      </c>
      <c r="E42" t="n" s="8">
        <v>1.0</v>
      </c>
      <c r="F42" t="n" s="8">
        <v>862.0</v>
      </c>
      <c r="G42" t="s" s="8">
        <v>53</v>
      </c>
      <c r="H42" t="s" s="8">
        <v>94</v>
      </c>
      <c r="I42" t="s" s="8">
        <v>106</v>
      </c>
    </row>
    <row r="43" ht="16.0" customHeight="true">
      <c r="A43" t="n" s="7">
        <v>5.0440036E7</v>
      </c>
      <c r="B43" t="s" s="8">
        <v>54</v>
      </c>
      <c r="C43" t="n" s="8">
        <f>IF(false,"120921804", "120921804")</f>
      </c>
      <c r="D43" t="s" s="8">
        <v>107</v>
      </c>
      <c r="E43" t="n" s="8">
        <v>1.0</v>
      </c>
      <c r="F43" t="n" s="8">
        <v>179.0</v>
      </c>
      <c r="G43" t="s" s="8">
        <v>53</v>
      </c>
      <c r="H43" t="s" s="8">
        <v>94</v>
      </c>
      <c r="I43" t="s" s="8">
        <v>108</v>
      </c>
    </row>
    <row r="44" ht="16.0" customHeight="true">
      <c r="A44" t="n" s="7">
        <v>5.0448528E7</v>
      </c>
      <c r="B44" t="s" s="8">
        <v>94</v>
      </c>
      <c r="C44" t="n" s="8">
        <f>IF(false,"120923157", "120923157")</f>
      </c>
      <c r="D44" t="s" s="8">
        <v>109</v>
      </c>
      <c r="E44" t="n" s="8">
        <v>1.0</v>
      </c>
      <c r="F44" t="n" s="8">
        <v>8899.0</v>
      </c>
      <c r="G44" t="s" s="8">
        <v>53</v>
      </c>
      <c r="H44" t="s" s="8">
        <v>94</v>
      </c>
      <c r="I44" t="s" s="8">
        <v>110</v>
      </c>
    </row>
    <row r="45" ht="16.0" customHeight="true">
      <c r="A45" t="n" s="7">
        <v>5.0427036E7</v>
      </c>
      <c r="B45" t="s" s="8">
        <v>54</v>
      </c>
      <c r="C45" t="n" s="8">
        <f>IF(false,"120923155", "120923155")</f>
      </c>
      <c r="D45" t="s" s="8">
        <v>111</v>
      </c>
      <c r="E45" t="n" s="8">
        <v>1.0</v>
      </c>
      <c r="F45" t="n" s="8">
        <v>4049.0</v>
      </c>
      <c r="G45" t="s" s="8">
        <v>53</v>
      </c>
      <c r="H45" t="s" s="8">
        <v>94</v>
      </c>
      <c r="I45" t="s" s="8">
        <v>112</v>
      </c>
    </row>
    <row r="46" ht="16.0" customHeight="true">
      <c r="A46" t="n" s="7">
        <v>5.0442208E7</v>
      </c>
      <c r="B46" t="s" s="8">
        <v>54</v>
      </c>
      <c r="C46" t="n" s="8">
        <f>IF(false,"120922955", "120922955")</f>
      </c>
      <c r="D46" t="s" s="8">
        <v>113</v>
      </c>
      <c r="E46" t="n" s="8">
        <v>1.0</v>
      </c>
      <c r="F46" t="n" s="8">
        <v>2411.0</v>
      </c>
      <c r="G46" t="s" s="8">
        <v>53</v>
      </c>
      <c r="H46" t="s" s="8">
        <v>94</v>
      </c>
      <c r="I46" t="s" s="8">
        <v>114</v>
      </c>
    </row>
    <row r="47" ht="16.0" customHeight="true">
      <c r="A47" t="n" s="7">
        <v>5.0434066E7</v>
      </c>
      <c r="B47" t="s" s="8">
        <v>54</v>
      </c>
      <c r="C47" t="n" s="8">
        <f>IF(false,"120921470", "120921470")</f>
      </c>
      <c r="D47" t="s" s="8">
        <v>115</v>
      </c>
      <c r="E47" t="n" s="8">
        <v>1.0</v>
      </c>
      <c r="F47" t="n" s="8">
        <v>359.0</v>
      </c>
      <c r="G47" t="s" s="8">
        <v>53</v>
      </c>
      <c r="H47" t="s" s="8">
        <v>94</v>
      </c>
      <c r="I47" t="s" s="8">
        <v>116</v>
      </c>
    </row>
    <row r="48" ht="16.0" customHeight="true">
      <c r="A48" t="n" s="7">
        <v>5.0464076E7</v>
      </c>
      <c r="B48" t="s" s="8">
        <v>94</v>
      </c>
      <c r="C48" t="n" s="8">
        <f>IF(false,"120922390", "120922390")</f>
      </c>
      <c r="D48" t="s" s="8">
        <v>117</v>
      </c>
      <c r="E48" t="n" s="8">
        <v>1.0</v>
      </c>
      <c r="F48" t="n" s="8">
        <v>1.0</v>
      </c>
      <c r="G48" t="s" s="8">
        <v>53</v>
      </c>
      <c r="H48" t="s" s="8">
        <v>94</v>
      </c>
      <c r="I48" t="s" s="8">
        <v>118</v>
      </c>
    </row>
    <row r="49" ht="16.0" customHeight="true">
      <c r="A49" t="n" s="7">
        <v>5.0466076E7</v>
      </c>
      <c r="B49" t="s" s="8">
        <v>94</v>
      </c>
      <c r="C49" t="n" s="8">
        <f>IF(false,"120921370", "120921370")</f>
      </c>
      <c r="D49" t="s" s="8">
        <v>93</v>
      </c>
      <c r="E49" t="n" s="8">
        <v>1.0</v>
      </c>
      <c r="F49" t="n" s="8">
        <v>951.0</v>
      </c>
      <c r="G49" t="s" s="8">
        <v>53</v>
      </c>
      <c r="H49" t="s" s="8">
        <v>94</v>
      </c>
      <c r="I49" t="s" s="8">
        <v>119</v>
      </c>
    </row>
    <row r="50" ht="16.0" customHeight="true">
      <c r="A50" t="n" s="7">
        <v>5.0464639E7</v>
      </c>
      <c r="B50" t="s" s="8">
        <v>94</v>
      </c>
      <c r="C50" t="n" s="8">
        <f>IF(false,"120922947", "120922947")</f>
      </c>
      <c r="D50" t="s" s="8">
        <v>59</v>
      </c>
      <c r="E50" t="n" s="8">
        <v>1.0</v>
      </c>
      <c r="F50" t="n" s="8">
        <v>1710.0</v>
      </c>
      <c r="G50" t="s" s="8">
        <v>53</v>
      </c>
      <c r="H50" t="s" s="8">
        <v>94</v>
      </c>
      <c r="I50" t="s" s="8">
        <v>120</v>
      </c>
    </row>
    <row r="51" ht="16.0" customHeight="true">
      <c r="A51" t="n" s="7">
        <v>5.0466695E7</v>
      </c>
      <c r="B51" t="s" s="8">
        <v>94</v>
      </c>
      <c r="C51" t="n" s="8">
        <f>IF(false,"120906022", "120906022")</f>
      </c>
      <c r="D51" t="s" s="8">
        <v>121</v>
      </c>
      <c r="E51" t="n" s="8">
        <v>1.0</v>
      </c>
      <c r="F51" t="n" s="8">
        <v>1089.0</v>
      </c>
      <c r="G51" t="s" s="8">
        <v>53</v>
      </c>
      <c r="H51" t="s" s="8">
        <v>94</v>
      </c>
      <c r="I51" t="s" s="8">
        <v>122</v>
      </c>
    </row>
    <row r="52" ht="16.0" customHeight="true">
      <c r="A52" t="n" s="7">
        <v>5.0475657E7</v>
      </c>
      <c r="B52" t="s" s="8">
        <v>94</v>
      </c>
      <c r="C52" t="n" s="8">
        <f>IF(false,"120922460", "120922460")</f>
      </c>
      <c r="D52" t="s" s="8">
        <v>90</v>
      </c>
      <c r="E52" t="n" s="8">
        <v>1.0</v>
      </c>
      <c r="F52" t="n" s="8">
        <v>2499.0</v>
      </c>
      <c r="G52" t="s" s="8">
        <v>53</v>
      </c>
      <c r="H52" t="s" s="8">
        <v>94</v>
      </c>
      <c r="I52" t="s" s="8">
        <v>123</v>
      </c>
    </row>
    <row r="53" ht="16.0" customHeight="true">
      <c r="A53" t="n" s="7">
        <v>5.0486013E7</v>
      </c>
      <c r="B53" t="s" s="8">
        <v>94</v>
      </c>
      <c r="C53" t="n" s="8">
        <f>IF(false,"002-098", "002-098")</f>
      </c>
      <c r="D53" t="s" s="8">
        <v>124</v>
      </c>
      <c r="E53" t="n" s="8">
        <v>1.0</v>
      </c>
      <c r="F53" t="n" s="8">
        <v>1041.0</v>
      </c>
      <c r="G53" t="s" s="8">
        <v>53</v>
      </c>
      <c r="H53" t="s" s="8">
        <v>94</v>
      </c>
      <c r="I53" t="s" s="8">
        <v>125</v>
      </c>
    </row>
    <row r="54" ht="16.0" customHeight="true">
      <c r="A54" t="n" s="7">
        <v>5.0484719E7</v>
      </c>
      <c r="B54" t="s" s="8">
        <v>94</v>
      </c>
      <c r="C54" t="n" s="8">
        <f>IF(false,"004-346", "004-346")</f>
      </c>
      <c r="D54" t="s" s="8">
        <v>126</v>
      </c>
      <c r="E54" t="n" s="8">
        <v>4.0</v>
      </c>
      <c r="F54" t="n" s="8">
        <v>1000.0</v>
      </c>
      <c r="G54" t="s" s="8">
        <v>53</v>
      </c>
      <c r="H54" t="s" s="8">
        <v>94</v>
      </c>
      <c r="I54" t="s" s="8">
        <v>127</v>
      </c>
    </row>
    <row r="55" ht="16.0" customHeight="true">
      <c r="A55" t="n" s="7">
        <v>5.050559E7</v>
      </c>
      <c r="B55" t="s" s="8">
        <v>94</v>
      </c>
      <c r="C55" t="n" s="8">
        <f>IF(false,"120922947", "120922947")</f>
      </c>
      <c r="D55" t="s" s="8">
        <v>59</v>
      </c>
      <c r="E55" t="n" s="8">
        <v>1.0</v>
      </c>
      <c r="F55" t="n" s="8">
        <v>1999.0</v>
      </c>
      <c r="G55" t="s" s="8">
        <v>53</v>
      </c>
      <c r="H55" t="s" s="8">
        <v>94</v>
      </c>
      <c r="I55" t="s" s="8">
        <v>128</v>
      </c>
    </row>
    <row r="56" ht="16.0" customHeight="true">
      <c r="A56" t="n" s="7">
        <v>5.050559E7</v>
      </c>
      <c r="B56" t="s" s="8">
        <v>94</v>
      </c>
      <c r="C56" t="n" s="8">
        <f>IF(false,"120922641", "120922641")</f>
      </c>
      <c r="D56" t="s" s="8">
        <v>129</v>
      </c>
      <c r="E56" t="n" s="8">
        <v>1.0</v>
      </c>
      <c r="F56" t="n" s="8">
        <v>336.0</v>
      </c>
      <c r="G56" t="s" s="8">
        <v>53</v>
      </c>
      <c r="H56" t="s" s="8">
        <v>94</v>
      </c>
      <c r="I56" t="s" s="8">
        <v>128</v>
      </c>
    </row>
    <row r="57" ht="16.0" customHeight="true">
      <c r="A57" t="n" s="7">
        <v>5.0510104E7</v>
      </c>
      <c r="B57" t="s" s="8">
        <v>94</v>
      </c>
      <c r="C57" t="n" s="8">
        <f>IF(false,"120922522", "120922522")</f>
      </c>
      <c r="D57" t="s" s="8">
        <v>130</v>
      </c>
      <c r="E57" t="n" s="8">
        <v>2.0</v>
      </c>
      <c r="F57" t="n" s="8">
        <v>1.0</v>
      </c>
      <c r="G57" t="s" s="8">
        <v>53</v>
      </c>
      <c r="H57" t="s" s="8">
        <v>94</v>
      </c>
      <c r="I57" t="s" s="8">
        <v>131</v>
      </c>
    </row>
    <row r="58" ht="16.0" customHeight="true">
      <c r="A58" t="n" s="7">
        <v>5.0510104E7</v>
      </c>
      <c r="B58" t="s" s="8">
        <v>94</v>
      </c>
      <c r="C58" t="n" s="8">
        <f>IF(false,"120921606", "120921606")</f>
      </c>
      <c r="D58" t="s" s="8">
        <v>132</v>
      </c>
      <c r="E58" t="n" s="8">
        <v>1.0</v>
      </c>
      <c r="F58" t="n" s="8">
        <v>1.0</v>
      </c>
      <c r="G58" t="s" s="8">
        <v>53</v>
      </c>
      <c r="H58" t="s" s="8">
        <v>94</v>
      </c>
      <c r="I58" t="s" s="8">
        <v>131</v>
      </c>
    </row>
    <row r="59" ht="16.0" customHeight="true">
      <c r="A59" t="n" s="7">
        <v>5.0711507E7</v>
      </c>
      <c r="B59" t="s" s="8">
        <v>133</v>
      </c>
      <c r="C59" t="n" s="8">
        <f>IF(false,"005-1513", "005-1513")</f>
      </c>
      <c r="D59" t="s" s="8">
        <v>134</v>
      </c>
      <c r="E59" t="n" s="8">
        <v>1.0</v>
      </c>
      <c r="F59" t="n" s="8">
        <v>890.0</v>
      </c>
      <c r="G59" t="s" s="8">
        <v>53</v>
      </c>
      <c r="H59" t="s" s="8">
        <v>133</v>
      </c>
      <c r="I59" t="s" s="8">
        <v>135</v>
      </c>
    </row>
    <row r="60" ht="16.0" customHeight="true">
      <c r="A60" t="n" s="7">
        <v>5.0712956E7</v>
      </c>
      <c r="B60" t="s" s="8">
        <v>133</v>
      </c>
      <c r="C60" t="n" s="8">
        <f>IF(false,"120923171", "120923171")</f>
      </c>
      <c r="D60" t="s" s="8">
        <v>136</v>
      </c>
      <c r="E60" t="n" s="8">
        <v>1.0</v>
      </c>
      <c r="F60" t="n" s="8">
        <v>5129.0</v>
      </c>
      <c r="G60" t="s" s="8">
        <v>53</v>
      </c>
      <c r="H60" t="s" s="8">
        <v>133</v>
      </c>
      <c r="I60" t="s" s="8">
        <v>137</v>
      </c>
    </row>
    <row r="61" ht="16.0" customHeight="true">
      <c r="A61" t="n" s="7">
        <v>5.0714135E7</v>
      </c>
      <c r="B61" t="s" s="8">
        <v>133</v>
      </c>
      <c r="C61" t="n" s="8">
        <f>IF(false,"120921897", "120921897")</f>
      </c>
      <c r="D61" t="s" s="8">
        <v>138</v>
      </c>
      <c r="E61" t="n" s="8">
        <v>1.0</v>
      </c>
      <c r="F61" t="n" s="8">
        <v>980.0</v>
      </c>
      <c r="G61" t="s" s="8">
        <v>53</v>
      </c>
      <c r="H61" t="s" s="8">
        <v>133</v>
      </c>
      <c r="I61" t="s" s="8">
        <v>139</v>
      </c>
    </row>
    <row r="62" ht="16.0" customHeight="true">
      <c r="A62" t="n" s="7">
        <v>5.0718975E7</v>
      </c>
      <c r="B62" t="s" s="8">
        <v>133</v>
      </c>
      <c r="C62" t="n" s="8">
        <f>IF(false,"120922460", "120922460")</f>
      </c>
      <c r="D62" t="s" s="8">
        <v>90</v>
      </c>
      <c r="E62" t="n" s="8">
        <v>1.0</v>
      </c>
      <c r="F62" t="n" s="8">
        <v>2499.0</v>
      </c>
      <c r="G62" t="s" s="8">
        <v>53</v>
      </c>
      <c r="H62" t="s" s="8">
        <v>133</v>
      </c>
      <c r="I62" t="s" s="8">
        <v>140</v>
      </c>
    </row>
    <row r="63" ht="16.0" customHeight="true">
      <c r="A63" t="n" s="7">
        <v>5.0725607E7</v>
      </c>
      <c r="B63" t="s" s="8">
        <v>133</v>
      </c>
      <c r="C63" t="n" s="8">
        <f>IF(false,"120921897", "120921897")</f>
      </c>
      <c r="D63" t="s" s="8">
        <v>138</v>
      </c>
      <c r="E63" t="n" s="8">
        <v>1.0</v>
      </c>
      <c r="F63" t="n" s="8">
        <v>880.0</v>
      </c>
      <c r="G63" t="s" s="8">
        <v>53</v>
      </c>
      <c r="H63" t="s" s="8">
        <v>133</v>
      </c>
      <c r="I63" t="s" s="8">
        <v>141</v>
      </c>
    </row>
    <row r="64" ht="16.0" customHeight="true">
      <c r="A64" t="n" s="7">
        <v>5.0745536E7</v>
      </c>
      <c r="B64" t="s" s="8">
        <v>133</v>
      </c>
      <c r="C64" t="n" s="8">
        <f>IF(false,"005-1517", "005-1517")</f>
      </c>
      <c r="D64" t="s" s="8">
        <v>142</v>
      </c>
      <c r="E64" t="n" s="8">
        <v>1.0</v>
      </c>
      <c r="F64" t="n" s="8">
        <v>815.0</v>
      </c>
      <c r="G64" t="s" s="8">
        <v>53</v>
      </c>
      <c r="H64" t="s" s="8">
        <v>133</v>
      </c>
      <c r="I64" t="s" s="8">
        <v>143</v>
      </c>
    </row>
    <row r="65" ht="16.0" customHeight="true">
      <c r="A65" t="n" s="7">
        <v>5.0751315E7</v>
      </c>
      <c r="B65" t="s" s="8">
        <v>133</v>
      </c>
      <c r="C65" t="n" s="8">
        <f>IF(false,"120921202", "120921202")</f>
      </c>
      <c r="D65" t="s" s="8">
        <v>144</v>
      </c>
      <c r="E65" t="n" s="8">
        <v>1.0</v>
      </c>
      <c r="F65" t="n" s="8">
        <v>1798.0</v>
      </c>
      <c r="G65" t="s" s="8">
        <v>53</v>
      </c>
      <c r="H65" t="s" s="8">
        <v>133</v>
      </c>
      <c r="I65" t="s" s="8">
        <v>145</v>
      </c>
    </row>
    <row r="66" ht="16.0" customHeight="true">
      <c r="A66" t="n" s="7">
        <v>5.0764145E7</v>
      </c>
      <c r="B66" t="s" s="8">
        <v>133</v>
      </c>
      <c r="C66" t="n" s="8">
        <f>IF(false,"120921370", "120921370")</f>
      </c>
      <c r="D66" t="s" s="8">
        <v>93</v>
      </c>
      <c r="E66" t="n" s="8">
        <v>1.0</v>
      </c>
      <c r="F66" t="n" s="8">
        <v>1.0</v>
      </c>
      <c r="G66" t="s" s="8">
        <v>53</v>
      </c>
      <c r="H66" t="s" s="8">
        <v>50</v>
      </c>
      <c r="I66" t="s" s="8">
        <v>146</v>
      </c>
    </row>
    <row r="67" ht="16.0" customHeight="true">
      <c r="A67" t="n" s="7">
        <v>5.0757887E7</v>
      </c>
      <c r="B67" t="s" s="8">
        <v>133</v>
      </c>
      <c r="C67" t="n" s="8">
        <f>IF(false,"120922947", "120922947")</f>
      </c>
      <c r="D67" t="s" s="8">
        <v>59</v>
      </c>
      <c r="E67" t="n" s="8">
        <v>1.0</v>
      </c>
      <c r="F67" t="n" s="8">
        <v>1875.0</v>
      </c>
      <c r="G67" t="s" s="8">
        <v>53</v>
      </c>
      <c r="H67" t="s" s="8">
        <v>50</v>
      </c>
      <c r="I67" t="s" s="8">
        <v>147</v>
      </c>
    </row>
    <row r="68" ht="16.0" customHeight="true"/>
    <row r="69" ht="16.0" customHeight="true">
      <c r="A69" t="s" s="1">
        <v>37</v>
      </c>
      <c r="B69" s="1"/>
      <c r="C69" s="1"/>
      <c r="D69" s="1"/>
      <c r="E69" s="1"/>
      <c r="F69" t="n" s="8">
        <v>106569.06</v>
      </c>
      <c r="G69" s="2"/>
    </row>
    <row r="70" ht="16.0" customHeight="true"/>
    <row r="71" ht="16.0" customHeight="true">
      <c r="A71" t="s" s="1">
        <v>36</v>
      </c>
    </row>
    <row r="72" ht="34.0" customHeight="true">
      <c r="A72" t="s" s="9">
        <v>38</v>
      </c>
      <c r="B72" t="s" s="9">
        <v>0</v>
      </c>
      <c r="C72" t="s" s="9">
        <v>43</v>
      </c>
      <c r="D72" t="s" s="9">
        <v>1</v>
      </c>
      <c r="E72" t="s" s="9">
        <v>2</v>
      </c>
      <c r="F72" t="s" s="9">
        <v>39</v>
      </c>
      <c r="G72" t="s" s="9">
        <v>5</v>
      </c>
      <c r="H72" t="s" s="9">
        <v>3</v>
      </c>
      <c r="I72" t="s" s="9">
        <v>4</v>
      </c>
    </row>
    <row r="73" ht="16.0" customHeight="true">
      <c r="A73" t="n" s="8">
        <v>5.034249E7</v>
      </c>
      <c r="B73" t="s" s="8">
        <v>54</v>
      </c>
      <c r="C73" t="n" s="8">
        <f>IF(false,"120923138", "120923138")</f>
      </c>
      <c r="D73" t="s" s="8">
        <v>81</v>
      </c>
      <c r="E73" t="n" s="8">
        <v>1.0</v>
      </c>
      <c r="F73" t="n" s="8">
        <v>-2652.0</v>
      </c>
      <c r="G73" t="s" s="8">
        <v>148</v>
      </c>
      <c r="H73" t="s" s="8">
        <v>54</v>
      </c>
      <c r="I73" t="s" s="8">
        <v>149</v>
      </c>
    </row>
    <row r="74" ht="16.0" customHeight="true">
      <c r="A74" t="n" s="8">
        <v>5.0376447E7</v>
      </c>
      <c r="B74" t="s" s="8">
        <v>54</v>
      </c>
      <c r="C74" t="n" s="8">
        <f>IF(false,"120922947", "120922947")</f>
      </c>
      <c r="D74" t="s" s="8">
        <v>59</v>
      </c>
      <c r="E74" t="n" s="8">
        <v>1.0</v>
      </c>
      <c r="F74" t="n" s="8">
        <v>-1876.0</v>
      </c>
      <c r="G74" t="s" s="8">
        <v>148</v>
      </c>
      <c r="H74" t="s" s="8">
        <v>54</v>
      </c>
      <c r="I74" t="s" s="8">
        <v>150</v>
      </c>
    </row>
    <row r="75" ht="16.0" customHeight="true">
      <c r="A75" t="n" s="8">
        <v>5.0510104E7</v>
      </c>
      <c r="B75" t="s" s="8">
        <v>94</v>
      </c>
      <c r="C75" t="n" s="8">
        <f>IF(false,"120922522", "120922522")</f>
      </c>
      <c r="D75" t="s" s="8">
        <v>130</v>
      </c>
      <c r="E75" t="n" s="8">
        <v>2.0</v>
      </c>
      <c r="F75" t="n" s="8">
        <v>-1.0</v>
      </c>
      <c r="G75" t="s" s="8">
        <v>148</v>
      </c>
      <c r="H75" t="s" s="8">
        <v>94</v>
      </c>
      <c r="I75" t="s" s="8">
        <v>151</v>
      </c>
    </row>
    <row r="76" ht="16.0" customHeight="true">
      <c r="A76" t="n" s="8">
        <v>5.0510104E7</v>
      </c>
      <c r="B76" t="s" s="8">
        <v>94</v>
      </c>
      <c r="C76" t="n" s="8">
        <f>IF(false,"120921606", "120921606")</f>
      </c>
      <c r="D76" t="s" s="8">
        <v>132</v>
      </c>
      <c r="E76" t="n" s="8">
        <v>1.0</v>
      </c>
      <c r="F76" t="n" s="8">
        <v>-1.0</v>
      </c>
      <c r="G76" t="s" s="8">
        <v>148</v>
      </c>
      <c r="H76" t="s" s="8">
        <v>94</v>
      </c>
      <c r="I76" t="s" s="8">
        <v>151</v>
      </c>
    </row>
    <row r="77" ht="16.0" customHeight="true"/>
    <row r="78" ht="16.0" customHeight="true">
      <c r="A78" t="s" s="1">
        <v>37</v>
      </c>
      <c r="F78" t="n" s="8">
        <v>-4530.0</v>
      </c>
      <c r="G78" s="2"/>
      <c r="H78" s="0"/>
      <c r="I78" s="0"/>
    </row>
    <row r="79" ht="16.0" customHeight="true">
      <c r="A79" s="1"/>
      <c r="B79" s="1"/>
      <c r="C79" s="1"/>
      <c r="D79" s="1"/>
      <c r="E79" s="1"/>
      <c r="F79" s="1"/>
      <c r="G79" s="1"/>
      <c r="H79" s="1"/>
      <c r="I79" s="1"/>
    </row>
    <row r="80" ht="16.0" customHeight="true">
      <c r="A80" t="s" s="1">
        <v>40</v>
      </c>
    </row>
    <row r="81" ht="34.0" customHeight="true">
      <c r="A81" t="s" s="9">
        <v>47</v>
      </c>
      <c r="B81" t="s" s="9">
        <v>48</v>
      </c>
      <c r="C81" s="9"/>
      <c r="D81" s="9"/>
      <c r="E81" s="9"/>
      <c r="F81" t="s" s="9">
        <v>39</v>
      </c>
      <c r="G81" t="s" s="9">
        <v>5</v>
      </c>
      <c r="H81" t="s" s="9">
        <v>3</v>
      </c>
      <c r="I81" t="s" s="9">
        <v>4</v>
      </c>
    </row>
    <row r="82" ht="16.0" customHeight="true"/>
    <row r="83" ht="16.0" customHeight="true">
      <c r="A83" t="s" s="1">
        <v>37</v>
      </c>
      <c r="F83" t="n" s="8">
        <v>0.0</v>
      </c>
      <c r="G83" s="2"/>
      <c r="H83" s="0"/>
      <c r="I83" s="0"/>
    </row>
    <row r="84" ht="16.0" customHeight="true">
      <c r="A84" s="1"/>
      <c r="B84" s="1"/>
      <c r="C84" s="1"/>
      <c r="D84" s="1"/>
      <c r="E84" s="1"/>
      <c r="F84" s="1"/>
      <c r="G84" s="1"/>
      <c r="H84" s="1"/>
      <c r="I8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