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<sst xmlns="http://schemas.openxmlformats.org/spreadsheetml/2006/main" count="602" uniqueCount="142">
  <si>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</si>
  <si>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</si>
  <si>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</si>
  <si>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</si>
  <si>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</si>
  <si>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</si>
  <si>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</si>
  <si>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</si>
  <si>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</si>
  <si>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</si>
  <si>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</si>
  <si>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</si>
  <si>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</si>
  <si>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</si>
  <si>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</si>
  <si>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</si>
  <si>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</si>
  <si>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</si>
  <si>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</si>
  <si>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</si>
  <si>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</si>
  <si>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</si>
  <si>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</si>
  <si>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</si>
  <si>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</si>
  <si>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</si>
  <si>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</si>
  <si>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</si>
  <si>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</si>
  <si>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</si>
  <si>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</si>
  <si>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</si>
  <si>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</si>
  <si>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</si>
  <si>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</si>
  <si>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</si>
  <si>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</si>
  <si>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</si>
  <si>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</si>
  <si>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</si>
  <si>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</si>
  <si>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</si>
  <si>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</si>
  <si>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</si>
  <si>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</si>
  <si>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</si>
  <si>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</si>
  <si>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</si>
  <si>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</si>
  <si>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</si>
  <si>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02.08.2021</t>
  </si>
  <si>
    <t>27.07.2021</t>
  </si>
  <si>
    <t>Goo.N трусики Ultra XL (12-20 кг), 50 шт.</t>
  </si>
  <si>
    <t>Платёж за скидку маркетплейса</t>
  </si>
  <si>
    <t>30.07.2021</t>
  </si>
  <si>
    <t>610379767399015012c5178c</t>
  </si>
  <si>
    <t>24.07.2021</t>
  </si>
  <si>
    <t>Протеин Optimum Nutrition 100% Whey Gold Standard (2100-2353 г) роки роад</t>
  </si>
  <si>
    <t>61039cb9954f6b15543f4b10</t>
  </si>
  <si>
    <t>28.07.2021</t>
  </si>
  <si>
    <t>6103b2cddbdc313e34144491</t>
  </si>
  <si>
    <t>Платёж за скидку по баллам Яндекс.Плюса</t>
  </si>
  <si>
    <t>6101c09820d51d75002f2cbc</t>
  </si>
  <si>
    <t>23.07.2021</t>
  </si>
  <si>
    <t>Joonies трусики Premium Soft L (9-14 кг), 44 шт.</t>
  </si>
  <si>
    <t>6103c96bb9f8ed369dd6e84c</t>
  </si>
  <si>
    <t>Joonies трусики Premium Soft M (6-11 кг), 56 шт.</t>
  </si>
  <si>
    <t>Гейнер Optimum Nutrition Serious Mass (5.44 кг) шоколад</t>
  </si>
  <si>
    <t>6103f8a7c5311b3ae92f4d3c</t>
  </si>
  <si>
    <t>11.07.2021</t>
  </si>
  <si>
    <t>YokoSun трусики Premium M (6-10 кг) 56 шт.</t>
  </si>
  <si>
    <t>6103f8e53b3176696c59da3f</t>
  </si>
  <si>
    <t>Goo.N трусики Ultra L (9-14 кг), 56 шт.</t>
  </si>
  <si>
    <t>6104047f20d51d1cdb2c07f2</t>
  </si>
  <si>
    <t>610409552fe0987414ad7277</t>
  </si>
  <si>
    <t>25.07.2021</t>
  </si>
  <si>
    <t>Goo.N трусики Ultra XXL (13-25 кг) 36 шт.</t>
  </si>
  <si>
    <t>61043c65792ab145faeb1777</t>
  </si>
  <si>
    <t>31.07.2021</t>
  </si>
  <si>
    <t>6104859b3620c2787efa45ce</t>
  </si>
  <si>
    <t>20.07.2021</t>
  </si>
  <si>
    <t>Takeshi трусики бамбуковые Kid's L (9-14 кг) 44 шт.</t>
  </si>
  <si>
    <t>6104eed35a3951f2e1a31a4b</t>
  </si>
  <si>
    <t>Takeshi трусики бамбуковые Kid's XL (12-22 кг) 38 шт.</t>
  </si>
  <si>
    <t>14.07.2021</t>
  </si>
  <si>
    <t>6104eedb954f6b93f23f4b0a</t>
  </si>
  <si>
    <t>19.07.2021</t>
  </si>
  <si>
    <t>6104f0b6b9f8ed96f7d6e855</t>
  </si>
  <si>
    <t>Joonies трусики Premium Soft M (6-11 кг), 224 шт.</t>
  </si>
  <si>
    <t>6105065e04e9433aa1f29f59</t>
  </si>
  <si>
    <t>6101191d83b1f21a2bc474c0</t>
  </si>
  <si>
    <t>Goo.N трусики XXL (13-25 кг) 28 шт.</t>
  </si>
  <si>
    <t>610581e46a864353f068aa96</t>
  </si>
  <si>
    <t>610594f820d51d4a962c07f8</t>
  </si>
  <si>
    <t>26.07.2021</t>
  </si>
  <si>
    <t>YokoSun трусики Econom XL (12-20 кг), 38 шт.</t>
  </si>
  <si>
    <t>61059c936a86430ffc68aa97</t>
  </si>
  <si>
    <t>Протеин Optimum Nutrition 100% Whey Gold Standard (4545-4704 г) клубника</t>
  </si>
  <si>
    <t>01.08.2021</t>
  </si>
  <si>
    <t>6105d1a004e9437285f29f55</t>
  </si>
  <si>
    <t>6104565df98801034a334188</t>
  </si>
  <si>
    <t>Lion гель для труб Look Pipeman, 1 л</t>
  </si>
  <si>
    <t>6103bf70c3080f7d352de7d3</t>
  </si>
  <si>
    <t>29.07.2021</t>
  </si>
  <si>
    <t>Смесь Kabrita 3 GOLD для комфортного пищеварения, старше 12 месяцев, 800 г</t>
  </si>
  <si>
    <t>61030508f9880139f233416c</t>
  </si>
  <si>
    <t>6104551904e94359a1382029</t>
  </si>
  <si>
    <t>Протеин Optimum Nutrition 100% Whey Gold Standard (819-943 г) роки роад</t>
  </si>
  <si>
    <t>6102d50c4f5c6e3525fe22aa</t>
  </si>
  <si>
    <t>610625b7954f6bf9403f4b03</t>
  </si>
  <si>
    <t>Ёkitto трусики XXL (15+ кг) 34 шт.</t>
  </si>
  <si>
    <t>6103dc36c3080f02532de78b</t>
  </si>
  <si>
    <t>Joonies трусики Comfort L (9-14 кг), 44 шт., 2 уп.</t>
  </si>
  <si>
    <t>6103f76599d6ef6b9328a1d1</t>
  </si>
  <si>
    <t>Joonies трусики Premium Soft XL (12-17 кг), 152 шт.</t>
  </si>
  <si>
    <t>6106a49a3b3176748a59da49</t>
  </si>
  <si>
    <t>6102daa704e94364f1381f7c</t>
  </si>
  <si>
    <t>17.07.2021</t>
  </si>
  <si>
    <t>Протеин Optimum Nutrition 100% Whey Gold Standard (4545-4704 г) молочный шоколад</t>
  </si>
  <si>
    <t>6106e8832fe0986b3aad7275</t>
  </si>
  <si>
    <t>6106e8985a3951abb0a31a3f</t>
  </si>
  <si>
    <t>Смесь Kabrita 2 GOLD для комфортного пищеварения, 6-12 месяцев, 800 г</t>
  </si>
  <si>
    <t>610715f0f78dba6d4a72d41e</t>
  </si>
  <si>
    <t>YokoSun трусики L (9-14 кг), 44 шт.</t>
  </si>
  <si>
    <t>61072392792ab16977eb17b8</t>
  </si>
  <si>
    <t>YokoSun трусики XXL (15-23 кг) 28 шт.</t>
  </si>
  <si>
    <t>6107273294d527aec087b8c1</t>
  </si>
  <si>
    <t>6105befff4c0cb5d6d7d5ed1</t>
  </si>
  <si>
    <t>Joonies трусики Comfort XL (12-17 кг), 38 шт.</t>
  </si>
  <si>
    <t>610434dedff13b06627f05b5</t>
  </si>
  <si>
    <t>La'dor шампунь для волос Keratin LPP Кератиновый pH 6.0, 530 мл</t>
  </si>
  <si>
    <t>61031ec12fe0984b7472904e</t>
  </si>
  <si>
    <t>Joonies трусики Comfort L (9-14 кг), 44 шт.</t>
  </si>
  <si>
    <t>61030dca863e4e29a94d42cd</t>
  </si>
  <si>
    <t>YokoSun трусики M (6-10 кг), 58 шт.</t>
  </si>
  <si>
    <t>6107642403c3789904f18ff0</t>
  </si>
  <si>
    <t>61053fb020d51d2b7db4f8da</t>
  </si>
  <si>
    <t>13.07.2021</t>
  </si>
  <si>
    <t>Merries подгузники L (9-14 кг), 64 шт.</t>
  </si>
  <si>
    <t>Возврат платежа за скидку маркетплейса</t>
  </si>
  <si>
    <t>6103a3b204e9431379f29f60</t>
  </si>
  <si>
    <t>6103aed099d6ef4c8c577b5f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</si>
</sst>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883787.0</v>
      </c>
    </row>
    <row r="4" spans="1:9" s="3" customFormat="1" x14ac:dyDescent="0.2" ht="16.0" customHeight="true">
      <c r="A4" s="3" t="s">
        <v>34</v>
      </c>
      <c r="B4" s="10" t="n">
        <v>15868.0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5.6328817E7</v>
      </c>
      <c r="B8" s="8" t="s">
        <v>51</v>
      </c>
      <c r="C8" s="8" t="n">
        <f>IF(false,"120921791", "120921791")</f>
      </c>
      <c r="D8" s="8" t="s">
        <v>52</v>
      </c>
      <c r="E8" s="8" t="n">
        <v>1.0</v>
      </c>
      <c r="F8" s="8" t="n">
        <v>290.0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5.5890049E7</v>
      </c>
      <c r="B9" t="s" s="8">
        <v>56</v>
      </c>
      <c r="C9" t="n" s="8">
        <f>IF(false,"2152400479", "2152400479")</f>
      </c>
      <c r="D9" t="s" s="8">
        <v>57</v>
      </c>
      <c r="E9" t="n" s="8">
        <v>1.0</v>
      </c>
      <c r="F9" t="n" s="8">
        <v>724.0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5.6499108E7</v>
      </c>
      <c r="B10" s="8" t="s">
        <v>59</v>
      </c>
      <c r="C10" s="8" t="n">
        <f>IF(false,"120921791", "120921791")</f>
      </c>
      <c r="D10" s="8" t="s">
        <v>52</v>
      </c>
      <c r="E10" s="8" t="n">
        <v>1.0</v>
      </c>
      <c r="F10" s="8" t="n">
        <v>490.0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5.6499108E7</v>
      </c>
      <c r="B11" t="s" s="8">
        <v>59</v>
      </c>
      <c r="C11" t="n" s="8">
        <f>IF(false,"120921791", "120921791")</f>
      </c>
      <c r="D11" t="s" s="8">
        <v>52</v>
      </c>
      <c r="E11" t="n" s="8">
        <v>1.0</v>
      </c>
      <c r="F11" t="n" s="8">
        <v>734.0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5.5803533E7</v>
      </c>
      <c r="B12" t="s" s="8">
        <v>63</v>
      </c>
      <c r="C12" t="n" s="8">
        <f>IF(false,"01-003884", "01-003884")</f>
      </c>
      <c r="D12" t="s" s="8">
        <v>64</v>
      </c>
      <c r="E12" t="n" s="8">
        <v>1.0</v>
      </c>
      <c r="F12" t="n" s="8">
        <v>146.0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5.5803533E7</v>
      </c>
      <c r="B13" s="8" t="s">
        <v>63</v>
      </c>
      <c r="C13" s="8" t="n">
        <f>IF(false,"120922035", "120922035")</f>
      </c>
      <c r="D13" s="8" t="s">
        <v>66</v>
      </c>
      <c r="E13" s="8" t="n">
        <v>1.0</v>
      </c>
      <c r="F13" s="8" t="n">
        <v>140.0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5.6401805E7</v>
      </c>
      <c r="B14" s="8" t="s">
        <v>59</v>
      </c>
      <c r="C14" s="8" t="n">
        <f>IF(false,"120923129", "120923129")</f>
      </c>
      <c r="D14" s="8" t="s">
        <v>67</v>
      </c>
      <c r="E14" s="8" t="n">
        <v>1.0</v>
      </c>
      <c r="F14" s="8" t="n">
        <v>93.0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5.4249868E7</v>
      </c>
      <c r="B15" t="s" s="8">
        <v>69</v>
      </c>
      <c r="C15" t="n" s="8">
        <f>IF(false,"120921900", "120921900")</f>
      </c>
      <c r="D15" t="s" s="8">
        <v>70</v>
      </c>
      <c r="E15" t="n" s="8">
        <v>1.0</v>
      </c>
      <c r="F15" t="n" s="8">
        <v>250.0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5.6437014E7</v>
      </c>
      <c r="B16" t="s" s="8">
        <v>59</v>
      </c>
      <c r="C16" t="n" s="8">
        <f>IF(false,"120921718", "120921718")</f>
      </c>
      <c r="D16" t="s" s="8">
        <v>72</v>
      </c>
      <c r="E16" t="n" s="8">
        <v>1.0</v>
      </c>
      <c r="F16" s="8" t="n">
        <v>370.0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5.6408606E7</v>
      </c>
      <c r="B17" s="8" t="s">
        <v>59</v>
      </c>
      <c r="C17" s="8" t="n">
        <f>IF(false,"120921718", "120921718")</f>
      </c>
      <c r="D17" s="8" t="s">
        <v>72</v>
      </c>
      <c r="E17" s="8" t="n">
        <v>2.0</v>
      </c>
      <c r="F17" s="8" t="n">
        <v>540.0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5.6088568E7</v>
      </c>
      <c r="B18" t="s" s="8">
        <v>75</v>
      </c>
      <c r="C18" t="n" s="8">
        <f>IF(false,"120922005", "120922005")</f>
      </c>
      <c r="D18" t="s" s="8">
        <v>76</v>
      </c>
      <c r="E18" t="n" s="8">
        <v>1.0</v>
      </c>
      <c r="F18" t="n" s="8">
        <v>264.0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5.6406043E7</v>
      </c>
      <c r="B19" s="8" t="s">
        <v>59</v>
      </c>
      <c r="C19" s="8" t="n">
        <f>IF(false,"120921791", "120921791")</f>
      </c>
      <c r="D19" s="8" t="s">
        <v>52</v>
      </c>
      <c r="E19" s="8" t="n">
        <v>2.0</v>
      </c>
      <c r="F19" s="8" t="n">
        <v>580.0</v>
      </c>
      <c r="G19" s="8" t="s">
        <v>53</v>
      </c>
      <c r="H19" s="8" t="s">
        <v>78</v>
      </c>
      <c r="I19" s="8" t="s">
        <v>79</v>
      </c>
    </row>
    <row r="20" spans="1:9" x14ac:dyDescent="0.2" ht="16.0" customHeight="true">
      <c r="A20" s="7" t="n">
        <v>5.5418314E7</v>
      </c>
      <c r="B20" s="8" t="s">
        <v>80</v>
      </c>
      <c r="C20" s="8" t="n">
        <f>IF(false,"120921743", "120921743")</f>
      </c>
      <c r="D20" s="8" t="s">
        <v>81</v>
      </c>
      <c r="E20" s="8" t="n">
        <v>2.0</v>
      </c>
      <c r="F20" s="8" t="n">
        <v>494.0</v>
      </c>
      <c r="G20" s="8" t="s">
        <v>53</v>
      </c>
      <c r="H20" s="8" t="s">
        <v>78</v>
      </c>
      <c r="I20" s="8" t="s">
        <v>82</v>
      </c>
    </row>
    <row r="21" ht="16.0" customHeight="true">
      <c r="A21" t="n" s="7">
        <v>5.5418314E7</v>
      </c>
      <c r="B21" t="s" s="8">
        <v>80</v>
      </c>
      <c r="C21" t="n" s="8">
        <f>IF(false,"120921744", "120921744")</f>
      </c>
      <c r="D21" t="s" s="8">
        <v>83</v>
      </c>
      <c r="E21" t="n" s="8">
        <v>1.0</v>
      </c>
      <c r="F21" t="n" s="8">
        <v>248.0</v>
      </c>
      <c r="G21" t="s" s="8">
        <v>53</v>
      </c>
      <c r="H21" t="s" s="8">
        <v>78</v>
      </c>
      <c r="I21" t="s" s="8">
        <v>82</v>
      </c>
    </row>
    <row r="22" spans="1:9" s="1" customFormat="1" x14ac:dyDescent="0.2" ht="16.0" customHeight="true">
      <c r="A22" s="7" t="n">
        <v>5.4705663E7</v>
      </c>
      <c r="B22" t="s" s="8">
        <v>84</v>
      </c>
      <c r="C22" t="n" s="8">
        <f>IF(false,"120921744", "120921744")</f>
      </c>
      <c r="D22" t="s" s="8">
        <v>83</v>
      </c>
      <c r="E22" t="n" s="8">
        <v>1.0</v>
      </c>
      <c r="F22" s="8" t="n">
        <v>149.0</v>
      </c>
      <c r="G22" s="8" t="s">
        <v>53</v>
      </c>
      <c r="H22" s="8" t="s">
        <v>78</v>
      </c>
      <c r="I22" s="8" t="s">
        <v>85</v>
      </c>
    </row>
    <row r="23" spans="1:9" x14ac:dyDescent="0.2" ht="16.0" customHeight="true">
      <c r="A23" s="7" t="n">
        <v>5.4705663E7</v>
      </c>
      <c r="B23" s="8" t="s">
        <v>84</v>
      </c>
      <c r="C23" s="8" t="n">
        <f>IF(false,"120921743", "120921743")</f>
      </c>
      <c r="D23" s="8" t="s">
        <v>81</v>
      </c>
      <c r="E23" s="8" t="n">
        <v>1.0</v>
      </c>
      <c r="F23" s="8" t="n">
        <v>149.0</v>
      </c>
      <c r="G23" s="8" t="s">
        <v>53</v>
      </c>
      <c r="H23" s="8" t="s">
        <v>78</v>
      </c>
      <c r="I23" s="8" t="s">
        <v>85</v>
      </c>
    </row>
    <row r="24" ht="16.0" customHeight="true">
      <c r="A24" t="n" s="7">
        <v>5.5342794E7</v>
      </c>
      <c r="B24" t="s" s="8">
        <v>86</v>
      </c>
      <c r="C24" t="n" s="8">
        <f>IF(false,"120921744", "120921744")</f>
      </c>
      <c r="D24" t="s" s="8">
        <v>83</v>
      </c>
      <c r="E24" t="n" s="8">
        <v>3.0</v>
      </c>
      <c r="F24" t="n" s="8">
        <v>567.0</v>
      </c>
      <c r="G24" t="s" s="8">
        <v>53</v>
      </c>
      <c r="H24" t="s" s="8">
        <v>78</v>
      </c>
      <c r="I24" t="s" s="8">
        <v>87</v>
      </c>
    </row>
    <row r="25" spans="1:9" s="1" customFormat="1" x14ac:dyDescent="0.2" ht="16.0" customHeight="true">
      <c r="A25" t="n" s="7">
        <v>5.5342794E7</v>
      </c>
      <c r="B25" t="s" s="8">
        <v>86</v>
      </c>
      <c r="C25" t="n" s="8">
        <f>IF(false,"120921743", "120921743")</f>
      </c>
      <c r="D25" t="s" s="8">
        <v>81</v>
      </c>
      <c r="E25" t="n" s="8">
        <v>2.0</v>
      </c>
      <c r="F25" t="n" s="8">
        <v>382.0</v>
      </c>
      <c r="G25" t="s" s="8">
        <v>53</v>
      </c>
      <c r="H25" t="s" s="8">
        <v>78</v>
      </c>
      <c r="I25" t="s" s="8">
        <v>87</v>
      </c>
    </row>
    <row r="26" ht="16.0" customHeight="true">
      <c r="A26" t="n" s="7">
        <v>5.6407686E7</v>
      </c>
      <c r="B26" t="s" s="8">
        <v>59</v>
      </c>
      <c r="C26" t="n" s="8">
        <f>IF(false,"120922759", "120922759")</f>
      </c>
      <c r="D26" t="s" s="8">
        <v>88</v>
      </c>
      <c r="E26" t="n" s="8">
        <v>1.0</v>
      </c>
      <c r="F26" t="n" s="8">
        <v>300.0</v>
      </c>
      <c r="G26" t="s" s="8">
        <v>53</v>
      </c>
      <c r="H26" t="s" s="8">
        <v>78</v>
      </c>
      <c r="I26" t="s" s="8">
        <v>89</v>
      </c>
    </row>
    <row r="27" ht="16.0" customHeight="true">
      <c r="A27" t="n" s="7">
        <v>5.6407686E7</v>
      </c>
      <c r="B27" t="s" s="8">
        <v>59</v>
      </c>
      <c r="C27" t="n" s="8">
        <f>IF(false,"120922759", "120922759")</f>
      </c>
      <c r="D27" t="s" s="8">
        <v>88</v>
      </c>
      <c r="E27" t="n" s="8">
        <v>1.0</v>
      </c>
      <c r="F27" t="n" s="8">
        <v>172.0</v>
      </c>
      <c r="G27" t="s" s="8">
        <v>61</v>
      </c>
      <c r="H27" t="s" s="8">
        <v>78</v>
      </c>
      <c r="I27" t="s" s="8">
        <v>90</v>
      </c>
    </row>
    <row r="28" ht="16.0" customHeight="true">
      <c r="A28" t="n" s="7">
        <v>5.63147E7</v>
      </c>
      <c r="B28" t="s" s="8">
        <v>51</v>
      </c>
      <c r="C28" t="n" s="8">
        <f>IF(false,"005-1520", "005-1520")</f>
      </c>
      <c r="D28" t="s" s="8">
        <v>91</v>
      </c>
      <c r="E28" t="n" s="8">
        <v>1.0</v>
      </c>
      <c r="F28" t="n" s="8">
        <v>70.0</v>
      </c>
      <c r="G28" t="s" s="8">
        <v>53</v>
      </c>
      <c r="H28" t="s" s="8">
        <v>78</v>
      </c>
      <c r="I28" t="s" s="8">
        <v>92</v>
      </c>
    </row>
    <row r="29" spans="1:9" s="1" customFormat="1" x14ac:dyDescent="0.2" ht="16.0" customHeight="true">
      <c r="A29" t="n" s="7">
        <v>5.6033501E7</v>
      </c>
      <c r="B29" t="s" s="8">
        <v>75</v>
      </c>
      <c r="C29" t="n" s="8">
        <f>IF(false,"005-1520", "005-1520")</f>
      </c>
      <c r="D29" t="s" s="8">
        <v>91</v>
      </c>
      <c r="E29" t="n" s="8">
        <v>1.0</v>
      </c>
      <c r="F29" t="n" s="8">
        <v>70.0</v>
      </c>
      <c r="G29" s="8" t="s">
        <v>53</v>
      </c>
      <c r="H29" t="s" s="8">
        <v>78</v>
      </c>
      <c r="I29" s="8" t="s">
        <v>93</v>
      </c>
    </row>
    <row r="30" ht="16.0" customHeight="true">
      <c r="A30" t="n" s="7">
        <v>5.6167241E7</v>
      </c>
      <c r="B30" t="s" s="8">
        <v>94</v>
      </c>
      <c r="C30" t="n" s="8">
        <f>IF(false,"120921904", "120921904")</f>
      </c>
      <c r="D30" t="s" s="8">
        <v>95</v>
      </c>
      <c r="E30" t="n" s="8">
        <v>1.0</v>
      </c>
      <c r="F30" t="n" s="8">
        <v>163.0</v>
      </c>
      <c r="G30" t="s" s="8">
        <v>53</v>
      </c>
      <c r="H30" t="s" s="8">
        <v>78</v>
      </c>
      <c r="I30" t="s" s="8">
        <v>96</v>
      </c>
    </row>
    <row r="31" ht="16.0" customHeight="true">
      <c r="A31" t="n" s="7">
        <v>5.6770362E7</v>
      </c>
      <c r="B31" t="s" s="8">
        <v>54</v>
      </c>
      <c r="C31" t="n" s="8">
        <f>IF(false,"120923130", "120923130")</f>
      </c>
      <c r="D31" t="s" s="8">
        <v>97</v>
      </c>
      <c r="E31" t="n" s="8">
        <v>1.0</v>
      </c>
      <c r="F31" t="n" s="8">
        <v>1000.0</v>
      </c>
      <c r="G31" t="s" s="8">
        <v>53</v>
      </c>
      <c r="H31" t="s" s="8">
        <v>98</v>
      </c>
      <c r="I31" t="s" s="8">
        <v>99</v>
      </c>
    </row>
    <row r="32" ht="16.0" customHeight="true">
      <c r="A32" t="n" s="7">
        <v>5.6770362E7</v>
      </c>
      <c r="B32" t="s" s="8">
        <v>54</v>
      </c>
      <c r="C32" t="n" s="8">
        <f>IF(false,"120923130", "120923130")</f>
      </c>
      <c r="D32" t="s" s="8">
        <v>97</v>
      </c>
      <c r="E32" t="n" s="8">
        <v>1.0</v>
      </c>
      <c r="F32" t="n" s="8">
        <v>13.0</v>
      </c>
      <c r="G32" t="s" s="8">
        <v>61</v>
      </c>
      <c r="H32" t="s" s="8">
        <v>98</v>
      </c>
      <c r="I32" t="s" s="8">
        <v>100</v>
      </c>
    </row>
    <row r="33" ht="16.0" customHeight="true">
      <c r="A33" t="n" s="7">
        <v>5.6696531E7</v>
      </c>
      <c r="B33" t="s" s="8">
        <v>54</v>
      </c>
      <c r="C33" t="n" s="8">
        <f>IF(false,"120922533", "120922533")</f>
      </c>
      <c r="D33" t="s" s="8">
        <v>101</v>
      </c>
      <c r="E33" t="n" s="8">
        <v>1.0</v>
      </c>
      <c r="F33" t="n" s="8">
        <v>584.0</v>
      </c>
      <c r="G33" t="s" s="8">
        <v>61</v>
      </c>
      <c r="H33" t="s" s="8">
        <v>98</v>
      </c>
      <c r="I33" t="s" s="8">
        <v>102</v>
      </c>
    </row>
    <row r="34" ht="16.0" customHeight="true">
      <c r="A34" t="n" s="7">
        <v>5.6650441E7</v>
      </c>
      <c r="B34" t="s" s="8">
        <v>103</v>
      </c>
      <c r="C34" t="n" s="8">
        <f>IF(false,"120921202", "120921202")</f>
      </c>
      <c r="D34" t="s" s="8">
        <v>104</v>
      </c>
      <c r="E34" t="n" s="8">
        <v>2.0</v>
      </c>
      <c r="F34" t="n" s="8">
        <v>1547.0</v>
      </c>
      <c r="G34" t="s" s="8">
        <v>61</v>
      </c>
      <c r="H34" t="s" s="8">
        <v>98</v>
      </c>
      <c r="I34" t="s" s="8">
        <v>105</v>
      </c>
    </row>
    <row r="35" ht="16.0" customHeight="true">
      <c r="A35" t="n" s="7">
        <v>5.6769777E7</v>
      </c>
      <c r="B35" t="s" s="8">
        <v>54</v>
      </c>
      <c r="C35" t="n" s="8">
        <f>IF(false,"120921202", "120921202")</f>
      </c>
      <c r="D35" t="s" s="8">
        <v>104</v>
      </c>
      <c r="E35" t="n" s="8">
        <v>2.0</v>
      </c>
      <c r="F35" t="n" s="8">
        <v>70.0</v>
      </c>
      <c r="G35" t="s" s="8">
        <v>61</v>
      </c>
      <c r="H35" t="s" s="8">
        <v>98</v>
      </c>
      <c r="I35" t="s" s="8">
        <v>106</v>
      </c>
    </row>
    <row r="36" ht="16.0" customHeight="true">
      <c r="A36" t="n" s="7">
        <v>5.6627161E7</v>
      </c>
      <c r="B36" t="s" s="8">
        <v>103</v>
      </c>
      <c r="C36" t="n" s="8">
        <f>IF(false,"120923158", "120923158")</f>
      </c>
      <c r="D36" t="s" s="8">
        <v>107</v>
      </c>
      <c r="E36" t="n" s="8">
        <v>1.0</v>
      </c>
      <c r="F36" t="n" s="8">
        <v>664.0</v>
      </c>
      <c r="G36" t="s" s="8">
        <v>61</v>
      </c>
      <c r="H36" t="s" s="8">
        <v>98</v>
      </c>
      <c r="I36" t="s" s="8">
        <v>108</v>
      </c>
    </row>
    <row r="37" ht="16.0" customHeight="true">
      <c r="A37" t="n" s="7">
        <v>5.6366476E7</v>
      </c>
      <c r="B37" t="s" s="8">
        <v>51</v>
      </c>
      <c r="C37" t="n" s="8">
        <f>IF(false,"120921791", "120921791")</f>
      </c>
      <c r="D37" t="s" s="8">
        <v>52</v>
      </c>
      <c r="E37" t="n" s="8">
        <v>1.0</v>
      </c>
      <c r="F37" t="n" s="8">
        <v>290.0</v>
      </c>
      <c r="G37" t="s" s="8">
        <v>53</v>
      </c>
      <c r="H37" t="s" s="8">
        <v>98</v>
      </c>
      <c r="I37" t="s" s="8">
        <v>109</v>
      </c>
    </row>
    <row r="38" ht="16.0" customHeight="true">
      <c r="A38" t="n" s="7">
        <v>5.6712896E7</v>
      </c>
      <c r="B38" t="s" s="8">
        <v>54</v>
      </c>
      <c r="C38" t="n" s="8">
        <f>IF(false,"120922090", "120922090")</f>
      </c>
      <c r="D38" t="s" s="8">
        <v>110</v>
      </c>
      <c r="E38" t="n" s="8">
        <v>2.0</v>
      </c>
      <c r="F38" t="n" s="8">
        <v>932.0</v>
      </c>
      <c r="G38" t="s" s="8">
        <v>61</v>
      </c>
      <c r="H38" t="s" s="8">
        <v>98</v>
      </c>
      <c r="I38" t="s" s="8">
        <v>111</v>
      </c>
    </row>
    <row r="39" ht="16.0" customHeight="true">
      <c r="A39" t="n" s="7">
        <v>5.6727659E7</v>
      </c>
      <c r="B39" t="s" s="8">
        <v>54</v>
      </c>
      <c r="C39" t="n" s="8">
        <f>IF(false,"120922760", "120922760")</f>
      </c>
      <c r="D39" t="s" s="8">
        <v>112</v>
      </c>
      <c r="E39" t="n" s="8">
        <v>1.0</v>
      </c>
      <c r="F39" t="n" s="8">
        <v>108.0</v>
      </c>
      <c r="G39" t="s" s="8">
        <v>61</v>
      </c>
      <c r="H39" t="s" s="8">
        <v>98</v>
      </c>
      <c r="I39" t="s" s="8">
        <v>113</v>
      </c>
    </row>
    <row r="40" ht="16.0" customHeight="true">
      <c r="A40" t="n" s="7">
        <v>5.6781484E7</v>
      </c>
      <c r="B40" t="s" s="8">
        <v>78</v>
      </c>
      <c r="C40" t="n" s="8">
        <f>IF(false,"120922756", "120922756")</f>
      </c>
      <c r="D40" t="s" s="8">
        <v>114</v>
      </c>
      <c r="E40" t="n" s="8">
        <v>1.0</v>
      </c>
      <c r="F40" t="n" s="8">
        <v>970.0</v>
      </c>
      <c r="G40" t="s" s="8">
        <v>53</v>
      </c>
      <c r="H40" t="s" s="8">
        <v>98</v>
      </c>
      <c r="I40" t="s" s="8">
        <v>115</v>
      </c>
    </row>
    <row r="41" ht="16.0" customHeight="true">
      <c r="A41" t="n" s="7">
        <v>5.6629936E7</v>
      </c>
      <c r="B41" t="s" s="8">
        <v>103</v>
      </c>
      <c r="C41" t="n" s="8">
        <f>IF(false,"120922090", "120922090")</f>
      </c>
      <c r="D41" t="s" s="8">
        <v>110</v>
      </c>
      <c r="E41" t="n" s="8">
        <v>1.0</v>
      </c>
      <c r="F41" t="n" s="8">
        <v>9.0</v>
      </c>
      <c r="G41" t="s" s="8">
        <v>61</v>
      </c>
      <c r="H41" t="s" s="8">
        <v>98</v>
      </c>
      <c r="I41" t="s" s="8">
        <v>116</v>
      </c>
    </row>
    <row r="42" ht="16.0" customHeight="true">
      <c r="A42" t="n" s="7">
        <v>5.5034995E7</v>
      </c>
      <c r="B42" t="s" s="8">
        <v>117</v>
      </c>
      <c r="C42" t="n" s="8">
        <f>IF(false,"120923134", "120923134")</f>
      </c>
      <c r="D42" t="s" s="8">
        <v>118</v>
      </c>
      <c r="E42" t="n" s="8">
        <v>1.0</v>
      </c>
      <c r="F42" t="n" s="8">
        <v>1000.0</v>
      </c>
      <c r="G42" t="s" s="8">
        <v>53</v>
      </c>
      <c r="H42" t="s" s="8">
        <v>98</v>
      </c>
      <c r="I42" t="s" s="8">
        <v>119</v>
      </c>
    </row>
    <row r="43" ht="16.0" customHeight="true">
      <c r="A43" t="n" s="7">
        <v>5.6046273E7</v>
      </c>
      <c r="B43" t="s" s="8">
        <v>75</v>
      </c>
      <c r="C43" t="n" s="8">
        <f>IF(false,"120923130", "120923130")</f>
      </c>
      <c r="D43" t="s" s="8">
        <v>97</v>
      </c>
      <c r="E43" t="n" s="8">
        <v>1.0</v>
      </c>
      <c r="F43" t="n" s="8">
        <v>947.0</v>
      </c>
      <c r="G43" t="s" s="8">
        <v>53</v>
      </c>
      <c r="H43" t="s" s="8">
        <v>98</v>
      </c>
      <c r="I43" t="s" s="8">
        <v>120</v>
      </c>
    </row>
    <row r="44" ht="16.0" customHeight="true">
      <c r="A44" t="n" s="7">
        <v>5.6532947E7</v>
      </c>
      <c r="B44" t="s" s="8">
        <v>103</v>
      </c>
      <c r="C44" t="n" s="8">
        <f>IF(false,"120921201", "120921201")</f>
      </c>
      <c r="D44" t="s" s="8">
        <v>121</v>
      </c>
      <c r="E44" t="n" s="8">
        <v>4.0</v>
      </c>
      <c r="F44" t="n" s="8">
        <v>700.0</v>
      </c>
      <c r="G44" t="s" s="8">
        <v>53</v>
      </c>
      <c r="H44" t="s" s="8">
        <v>50</v>
      </c>
      <c r="I44" t="s" s="8">
        <v>122</v>
      </c>
    </row>
    <row r="45" ht="16.0" customHeight="true">
      <c r="A45" t="n" s="7">
        <v>5.6857185E7</v>
      </c>
      <c r="B45" t="s" s="8">
        <v>78</v>
      </c>
      <c r="C45" t="n" s="8">
        <f>IF(false,"005-1515", "005-1515")</f>
      </c>
      <c r="D45" t="s" s="8">
        <v>123</v>
      </c>
      <c r="E45" t="n" s="8">
        <v>1.0</v>
      </c>
      <c r="F45" t="n" s="8">
        <v>100.0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5.6888922E7</v>
      </c>
      <c r="B46" t="s" s="8">
        <v>98</v>
      </c>
      <c r="C46" t="n" s="8">
        <f>IF(false,"005-1517", "005-1517")</f>
      </c>
      <c r="D46" t="s" s="8">
        <v>125</v>
      </c>
      <c r="E46" t="n" s="8">
        <v>2.0</v>
      </c>
      <c r="F46" t="n" s="8">
        <v>562.0</v>
      </c>
      <c r="G46" t="s" s="8">
        <v>53</v>
      </c>
      <c r="H46" t="s" s="8">
        <v>50</v>
      </c>
      <c r="I46" t="s" s="8">
        <v>126</v>
      </c>
    </row>
    <row r="47" ht="16.0" customHeight="true">
      <c r="A47" t="n" s="7">
        <v>5.6888922E7</v>
      </c>
      <c r="B47" t="s" s="8">
        <v>98</v>
      </c>
      <c r="C47" t="n" s="8">
        <f>IF(false,"005-1517", "005-1517")</f>
      </c>
      <c r="D47" t="s" s="8">
        <v>125</v>
      </c>
      <c r="E47" t="n" s="8">
        <v>2.0</v>
      </c>
      <c r="F47" t="n" s="8">
        <v>614.0</v>
      </c>
      <c r="G47" t="s" s="8">
        <v>61</v>
      </c>
      <c r="H47" t="s" s="8">
        <v>50</v>
      </c>
      <c r="I47" t="s" s="8">
        <v>127</v>
      </c>
    </row>
    <row r="48" ht="16.0" customHeight="true">
      <c r="A48" t="n" s="7">
        <v>5.6755849E7</v>
      </c>
      <c r="B48" t="s" s="8">
        <v>54</v>
      </c>
      <c r="C48" t="n" s="8">
        <f>IF(false,"120922351", "120922351")</f>
      </c>
      <c r="D48" t="s" s="8">
        <v>128</v>
      </c>
      <c r="E48" t="n" s="8">
        <v>1.0</v>
      </c>
      <c r="F48" t="n" s="8">
        <v>95.0</v>
      </c>
      <c r="G48" t="s" s="8">
        <v>61</v>
      </c>
      <c r="H48" t="s" s="8">
        <v>50</v>
      </c>
      <c r="I48" t="s" s="8">
        <v>129</v>
      </c>
    </row>
    <row r="49" ht="16.0" customHeight="true">
      <c r="A49" t="n" s="7">
        <v>5.665986E7</v>
      </c>
      <c r="B49" t="s" s="8">
        <v>54</v>
      </c>
      <c r="C49" t="n" s="8">
        <f>IF(false,"120921408", "120921408")</f>
      </c>
      <c r="D49" t="s" s="8">
        <v>130</v>
      </c>
      <c r="E49" t="n" s="8">
        <v>1.0</v>
      </c>
      <c r="F49" t="n" s="8">
        <v>58.0</v>
      </c>
      <c r="G49" t="s" s="8">
        <v>61</v>
      </c>
      <c r="H49" t="s" s="8">
        <v>50</v>
      </c>
      <c r="I49" t="s" s="8">
        <v>131</v>
      </c>
    </row>
    <row r="50" ht="16.0" customHeight="true">
      <c r="A50" t="n" s="7">
        <v>5.6654445E7</v>
      </c>
      <c r="B50" t="s" s="8">
        <v>103</v>
      </c>
      <c r="C50" t="n" s="8">
        <f>IF(false,"120922353", "120922353")</f>
      </c>
      <c r="D50" t="s" s="8">
        <v>132</v>
      </c>
      <c r="E50" t="n" s="8">
        <v>5.0</v>
      </c>
      <c r="F50" t="n" s="8">
        <v>160.0</v>
      </c>
      <c r="G50" t="s" s="8">
        <v>61</v>
      </c>
      <c r="H50" t="s" s="8">
        <v>50</v>
      </c>
      <c r="I50" t="s" s="8">
        <v>133</v>
      </c>
    </row>
    <row r="51" ht="16.0" customHeight="true">
      <c r="A51" t="n" s="7">
        <v>5.683656E7</v>
      </c>
      <c r="B51" t="s" s="8">
        <v>78</v>
      </c>
      <c r="C51" t="n" s="8">
        <f>IF(false,"005-1514", "005-1514")</f>
      </c>
      <c r="D51" t="s" s="8">
        <v>134</v>
      </c>
      <c r="E51" t="n" s="8">
        <v>2.0</v>
      </c>
      <c r="F51" t="n" s="8">
        <v>464.0</v>
      </c>
      <c r="G51" t="s" s="8">
        <v>53</v>
      </c>
      <c r="H51" t="s" s="8">
        <v>50</v>
      </c>
      <c r="I51" t="s" s="8">
        <v>135</v>
      </c>
    </row>
    <row r="52" ht="16.0" customHeight="true">
      <c r="A52" t="n" s="7">
        <v>5.683656E7</v>
      </c>
      <c r="B52" t="s" s="8">
        <v>78</v>
      </c>
      <c r="C52" t="n" s="8">
        <f>IF(false,"005-1514", "005-1514")</f>
      </c>
      <c r="D52" t="s" s="8">
        <v>134</v>
      </c>
      <c r="E52" t="n" s="8">
        <v>2.0</v>
      </c>
      <c r="F52" t="n" s="8">
        <v>72.0</v>
      </c>
      <c r="G52" t="s" s="8">
        <v>61</v>
      </c>
      <c r="H52" t="s" s="8">
        <v>50</v>
      </c>
      <c r="I52" t="s" s="8">
        <v>136</v>
      </c>
    </row>
    <row r="53" ht="16.0" customHeight="true"/>
    <row r="54" ht="16.0" customHeight="true">
      <c r="A54" t="s" s="1">
        <v>37</v>
      </c>
      <c r="B54" s="1"/>
      <c r="C54" s="1"/>
      <c r="D54" s="1"/>
      <c r="E54" s="1"/>
      <c r="F54" t="n" s="8">
        <v>18344.0</v>
      </c>
      <c r="G54" s="2"/>
    </row>
    <row r="55" ht="16.0" customHeight="true"/>
    <row r="56" ht="16.0" customHeight="true">
      <c r="A56" t="s" s="1">
        <v>36</v>
      </c>
    </row>
    <row r="57" ht="34.0" customHeight="true">
      <c r="A57" t="s" s="9">
        <v>38</v>
      </c>
      <c r="B57" t="s" s="9">
        <v>0</v>
      </c>
      <c r="C57" t="s" s="9">
        <v>43</v>
      </c>
      <c r="D57" t="s" s="9">
        <v>1</v>
      </c>
      <c r="E57" t="s" s="9">
        <v>2</v>
      </c>
      <c r="F57" t="s" s="9">
        <v>39</v>
      </c>
      <c r="G57" t="s" s="9">
        <v>5</v>
      </c>
      <c r="H57" t="s" s="9">
        <v>3</v>
      </c>
      <c r="I57" t="s" s="9">
        <v>4</v>
      </c>
    </row>
    <row r="58" ht="16.0" customHeight="true">
      <c r="A58" t="n" s="8">
        <v>5.4497921E7</v>
      </c>
      <c r="B58" t="s" s="8">
        <v>137</v>
      </c>
      <c r="C58" t="n" s="8">
        <f>IF(false,"005-1250", "005-1250")</f>
      </c>
      <c r="D58" t="s" s="8">
        <v>138</v>
      </c>
      <c r="E58" t="n" s="8">
        <v>2.0</v>
      </c>
      <c r="F58" t="n" s="8">
        <v>-1086.0</v>
      </c>
      <c r="G58" t="s" s="8">
        <v>139</v>
      </c>
      <c r="H58" t="s" s="8">
        <v>54</v>
      </c>
      <c r="I58" t="s" s="8">
        <v>140</v>
      </c>
    </row>
    <row r="59" ht="16.0" customHeight="true">
      <c r="A59" t="n" s="8">
        <v>5.4598562E7</v>
      </c>
      <c r="B59" t="s" s="8">
        <v>137</v>
      </c>
      <c r="C59" t="n" s="8">
        <f>IF(false,"120921202", "120921202")</f>
      </c>
      <c r="D59" t="s" s="8">
        <v>104</v>
      </c>
      <c r="E59" t="n" s="8">
        <v>5.0</v>
      </c>
      <c r="F59" t="n" s="8">
        <v>-1390.0</v>
      </c>
      <c r="G59" t="s" s="8">
        <v>139</v>
      </c>
      <c r="H59" t="s" s="8">
        <v>54</v>
      </c>
      <c r="I59" t="s" s="8">
        <v>141</v>
      </c>
    </row>
    <row r="60" ht="16.0" customHeight="true"/>
    <row r="61" ht="16.0" customHeight="true">
      <c r="A61" t="s" s="1">
        <v>37</v>
      </c>
      <c r="F61" t="n" s="8">
        <v>-2476.0</v>
      </c>
      <c r="G61" s="2"/>
      <c r="H61" s="0"/>
      <c r="I61" s="0"/>
    </row>
    <row r="62" ht="16.0" customHeight="true">
      <c r="A62" s="1"/>
      <c r="B62" s="1"/>
      <c r="C62" s="1"/>
      <c r="D62" s="1"/>
      <c r="E62" s="1"/>
      <c r="F62" s="1"/>
      <c r="G62" s="1"/>
      <c r="H62" s="1"/>
      <c r="I62" s="1"/>
    </row>
    <row r="63" ht="16.0" customHeight="true">
      <c r="A63" t="s" s="1">
        <v>40</v>
      </c>
    </row>
    <row r="64" ht="34.0" customHeight="true">
      <c r="A64" t="s" s="9">
        <v>47</v>
      </c>
      <c r="B64" t="s" s="9">
        <v>48</v>
      </c>
      <c r="C64" s="9"/>
      <c r="D64" s="9"/>
      <c r="E64" s="9"/>
      <c r="F64" t="s" s="9">
        <v>39</v>
      </c>
      <c r="G64" t="s" s="9">
        <v>5</v>
      </c>
      <c r="H64" t="s" s="9">
        <v>3</v>
      </c>
      <c r="I64" t="s" s="9">
        <v>4</v>
      </c>
    </row>
    <row r="65" ht="16.0" customHeight="true"/>
    <row r="66" ht="16.0" customHeight="true">
      <c r="A66" t="s" s="1">
        <v>37</v>
      </c>
      <c r="F66" t="n" s="8">
        <v>0.0</v>
      </c>
      <c r="G66" s="2"/>
      <c r="H66" s="0"/>
      <c r="I66" s="0"/>
    </row>
    <row r="67" ht="16.0" customHeight="true">
      <c r="A67" s="1"/>
      <c r="B67" s="1"/>
      <c r="C67" s="1"/>
      <c r="D67" s="1"/>
      <c r="E67" s="1"/>
      <c r="F67" s="1"/>
      <c r="G67" s="1"/>
      <c r="H67" s="1"/>
      <c r="I6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