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<sst xmlns="http://schemas.openxmlformats.org/spreadsheetml/2006/main" count="1602" uniqueCount="267">
  <si>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</si>
  <si>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</si>
  <si>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</si>
  <si>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</si>
  <si>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</si>
  <si>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</si>
  <si>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</si>
  <si>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</si>
  <si>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</si>
  <si>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</si>
  <si>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</si>
  <si>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</si>
  <si>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</si>
  <si>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</si>
  <si>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</si>
  <si>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</si>
  <si>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</si>
  <si>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</si>
  <si>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</si>
  <si>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</si>
  <si>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</si>
  <si>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</si>
  <si>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</si>
  <si>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</si>
  <si>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</si>
  <si>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</si>
  <si>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</si>
  <si>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</si>
  <si>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</si>
  <si>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</si>
  <si>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</si>
  <si>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</si>
  <si>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</si>
  <si>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</si>
  <si>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</si>
  <si>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</si>
  <si>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</si>
  <si>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</si>
  <si>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</si>
  <si>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</si>
  <si>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</si>
  <si>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</si>
  <si>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</si>
  <si>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</si>
  <si>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</si>
  <si>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</si>
  <si>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</si>
  <si>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</si>
  <si>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</si>
  <si>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</si>
  <si>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28.04.2021</t>
  </si>
  <si>
    <t>24.04.2021</t>
  </si>
  <si>
    <t>Joonies трусики Premium Soft XL (12-17 кг) 38 шт.</t>
  </si>
  <si>
    <t>Платёж покупателя</t>
  </si>
  <si>
    <t>27.04.2021</t>
  </si>
  <si>
    <t>6084194994d527deb656ba78</t>
  </si>
  <si>
    <t>26.04.2021</t>
  </si>
  <si>
    <t>Смесь Kabrita 2 GOLD для комфортного пищеварения, 6-12 месяцев, 400 г</t>
  </si>
  <si>
    <t>60868cf0954f6b1ae1ea2424</t>
  </si>
  <si>
    <t>Joonies трусики Premium Soft L (9-14 кг) 44 шт.</t>
  </si>
  <si>
    <t>608695312fe09835cb6c347d</t>
  </si>
  <si>
    <t>Goo.N подгузники S (4-8 кг) 84 шт.</t>
  </si>
  <si>
    <t>60866fb432da83b34a390cf3</t>
  </si>
  <si>
    <t>6086f8a394d527aeb0cc228c</t>
  </si>
  <si>
    <t>25.04.2021</t>
  </si>
  <si>
    <t>YokoSun трусики XL (12-20 кг) 38 шт.</t>
  </si>
  <si>
    <t>6085670b954f6b3d6cf8439a</t>
  </si>
  <si>
    <t>YokoSun трусики L (9-14 кг) 44 шт.</t>
  </si>
  <si>
    <t>608714cd792ab164ab261e13</t>
  </si>
  <si>
    <t>YokoSun трусики XXL (15-23 кг) 28 шт.</t>
  </si>
  <si>
    <t>60851680954f6b2078ea2321</t>
  </si>
  <si>
    <t>19.04.2021</t>
  </si>
  <si>
    <t>Крем Jigott с экстрактом ласточкиного гнезда, 70 мл</t>
  </si>
  <si>
    <t>6087aa4232da83c988390ced</t>
  </si>
  <si>
    <t>22.04.2021</t>
  </si>
  <si>
    <t>Ёkitto трусики XL (12+ кг) 34 шт.</t>
  </si>
  <si>
    <t>6087aef0bed21e5100572706</t>
  </si>
  <si>
    <t>Palmbaby трусики Традиционные M (6-11 кг) 48 шт.</t>
  </si>
  <si>
    <t>608681f4863e4e4d304892a6</t>
  </si>
  <si>
    <t>YokoSun подгузники XL (13+ кг) 42 шт.</t>
  </si>
  <si>
    <t>60866c55fbacea4e612ede98</t>
  </si>
  <si>
    <t>23.04.2021</t>
  </si>
  <si>
    <t>Набор Esthetic House CP-1 Intense nourishing v2.0, шампунь, 500 мл и кондиционер, 500 мл</t>
  </si>
  <si>
    <t>60826e7edbdc31058b170e4a</t>
  </si>
  <si>
    <t>Max Factor палетка для губ Lipfintity Designer Palette, оттенок 03 Nudes</t>
  </si>
  <si>
    <t>6087bdcc04e943af54c772e0</t>
  </si>
  <si>
    <t>6087bac55a39518243198573</t>
  </si>
  <si>
    <t>Goo.N подгузники Ultra XL (12-20 кг) 52 шт.</t>
  </si>
  <si>
    <t>60866c9283b1f262c84734e6</t>
  </si>
  <si>
    <t>Гель для стирки Kao Attack Multi‐Action, 0.77 кг, дой-пак</t>
  </si>
  <si>
    <t>6085152d7153b32553fe764a</t>
  </si>
  <si>
    <t>60854325dbdc31c9b41ed8ba</t>
  </si>
  <si>
    <t>6084169e0fe9957c52d8cb45</t>
  </si>
  <si>
    <t>Гель для душа Biore Гладкость шелка, 480 мл</t>
  </si>
  <si>
    <t>6085d28499d6ef5622f396ee</t>
  </si>
  <si>
    <t>Goo.N трусики XXL (13-25 кг) 28 шт.</t>
  </si>
  <si>
    <t>60850662c3080fb6b2afc2f4</t>
  </si>
  <si>
    <t>Goo.N трусики L (9-14 кг) 44 шт.</t>
  </si>
  <si>
    <t>6085a0ba20d51d2ba839b27e</t>
  </si>
  <si>
    <t>Pigeon Ножницы 15122 белый</t>
  </si>
  <si>
    <t>6087c37fc3080f3f1e090077</t>
  </si>
  <si>
    <t>YokoSun трусики Premium XL (12-20 кг) 38 шт.</t>
  </si>
  <si>
    <t>6087a3358927ca044566ac63</t>
  </si>
  <si>
    <t>Esthetic House Formula Ampoule Collagen Сыворотка для лица, 80 мл</t>
  </si>
  <si>
    <t>6087e9380fe99547b5d8ca8e</t>
  </si>
  <si>
    <t>15.04.2021</t>
  </si>
  <si>
    <t>6087e9673620c2607309e3a2</t>
  </si>
  <si>
    <t>20.04.2021</t>
  </si>
  <si>
    <t>Farmstay Тонер с фито-стволовыми клетками винограда Grape Stem Cell, 130 мл</t>
  </si>
  <si>
    <t>6087eeb60fe995669dd8cba5</t>
  </si>
  <si>
    <t>6087fdc37153b373039af3aa</t>
  </si>
  <si>
    <t>6087fdd7f4c0cb6c5581a3a0</t>
  </si>
  <si>
    <t>Vivienne Sabo Тушь для ресниц Cabaret Waterproof, black</t>
  </si>
  <si>
    <t>6082ba90f98801aa21b1c528</t>
  </si>
  <si>
    <t>6088039bdbdc313d1c1ed8bc</t>
  </si>
  <si>
    <t>Vivienne Sabo Тушь для ресниц Cabaret Premiere, 04 фиолетовый</t>
  </si>
  <si>
    <t>60851b587153b32a089af3e3</t>
  </si>
  <si>
    <t>608807aef98801b41e0ff66d</t>
  </si>
  <si>
    <t>Joonies трусики Comfort XL (12-17 кг) 38 шт.</t>
  </si>
  <si>
    <t>60880971f4c0cb326781a34c</t>
  </si>
  <si>
    <t>21.04.2021</t>
  </si>
  <si>
    <t>Farmstay пилинг для лица Escargot Noblesse lntensive Peeling Gel 180 мл</t>
  </si>
  <si>
    <t>6088101783b1f257f247353a</t>
  </si>
  <si>
    <t>Vivienne Sabo Тушь для ресниц Cabaret Premiere, 01 черный</t>
  </si>
  <si>
    <t>60879f9e32da832329390c35</t>
  </si>
  <si>
    <t>Goo.N трусики XL (12-20 кг) 38 шт.</t>
  </si>
  <si>
    <t>6085de73c3080f3d2108ff28</t>
  </si>
  <si>
    <t>YokoSun трусики Premium L (9-14 кг) 44 шт.</t>
  </si>
  <si>
    <t>6085ab9cb9f8ed7b1eb1b53b</t>
  </si>
  <si>
    <t>Goo.N трусики Ultra XL (12-20 кг) 50 шт.</t>
  </si>
  <si>
    <t>6086507cc3080fff9708ffe3</t>
  </si>
  <si>
    <t>6085903b792ab11659261eba</t>
  </si>
  <si>
    <t>60842c8303c378c7138b9076</t>
  </si>
  <si>
    <t>Missha BB крем Perfect Cover, SPF 42, 20 мл, оттенок: 21 light beige</t>
  </si>
  <si>
    <t>6082e268954f6bc2e1ea22ce</t>
  </si>
  <si>
    <t>60853d9dc3080fc79aafc297</t>
  </si>
  <si>
    <t>608822b8954f6b701aea23fe</t>
  </si>
  <si>
    <t>608822cef988012c8c0ff74e</t>
  </si>
  <si>
    <t>Merries подгузники L (9-14 кг) 54 шт.</t>
  </si>
  <si>
    <t>6088258e03c37842f08b90cc</t>
  </si>
  <si>
    <t>608827a67399015e1f0959aa</t>
  </si>
  <si>
    <t>YokoSun подгузники Premium M (5-10 кг) 62 шт.</t>
  </si>
  <si>
    <t>60882a12dbdc313ffe1ed8b5</t>
  </si>
  <si>
    <t>Merries подгузники XL (12-20 кг) 44 шт.</t>
  </si>
  <si>
    <t>608537b44f5c6e7c9d80d21c</t>
  </si>
  <si>
    <t>60883e8f99d6ef6a85f397c4</t>
  </si>
  <si>
    <t>Goo.N трусики Ultra L (9-14 кг) 56 шт.</t>
  </si>
  <si>
    <t>60867b6ef78dba72387947ac</t>
  </si>
  <si>
    <t>Farmstay Black Snail &amp; Peptide9 Perfect Cream Омолаживающий крем для лица с комплексом из 9 пептидов, 55 мл</t>
  </si>
  <si>
    <t>6088486d954f6b2fbcea23d0</t>
  </si>
  <si>
    <t>608848a97153b3f347fe75e9</t>
  </si>
  <si>
    <t>Genki трусики Premium Soft XL (12-17 кг) 26 шт.</t>
  </si>
  <si>
    <t>6088524b7153b3bef49af321</t>
  </si>
  <si>
    <t>Manuoki трусики XXL (15+ кг) 36 шт.</t>
  </si>
  <si>
    <t>60830dca3620c205ad09e30a</t>
  </si>
  <si>
    <t>60885d59c3080f812709004a</t>
  </si>
  <si>
    <t>MEDI-PEEL 5GF Bor-Tox Peptide Ampoule сыворотка для лица с эффектом ботокса, 30 мл</t>
  </si>
  <si>
    <t>60831aba2af6cd494b6a367b</t>
  </si>
  <si>
    <t>608866e6792ab10d9d261de4</t>
  </si>
  <si>
    <t>6083292499d6ef3861f396d9</t>
  </si>
  <si>
    <t>60870d15739901021d095909</t>
  </si>
  <si>
    <t>YokoSun трусики M (6-10 кг) 58 шт.</t>
  </si>
  <si>
    <t>60871bb5f98801523e0ff6fc</t>
  </si>
  <si>
    <t>Merries подгузники L (9-14 кг) 64 шт.</t>
  </si>
  <si>
    <t>6086f17afbacea5ed62edf46</t>
  </si>
  <si>
    <t>Смесь БИБИКОЛЬ Нэнни 3, от 1 года, 400 г</t>
  </si>
  <si>
    <t>6086f22604e943ad67c7712d</t>
  </si>
  <si>
    <t>6086ca3c94d5274260cc21f0</t>
  </si>
  <si>
    <t>Funs Порошок стиральный "2 в 1", концентрированный, с кондиционирующим эффектом, 900 г</t>
  </si>
  <si>
    <t>60865793f988013f21b1c622</t>
  </si>
  <si>
    <t>60869fc1dbdc318bd11ed800</t>
  </si>
  <si>
    <t>60870f9ec3080f3f9e090023</t>
  </si>
  <si>
    <t>6087c253dbdc31f00d1ed89e</t>
  </si>
  <si>
    <t>Гель для стирки Kao Attack Bio EX, 0.77 кг, дой-пак</t>
  </si>
  <si>
    <t>6087c3a132da83712d390c5a</t>
  </si>
  <si>
    <t>Merries подгузники M (6-11 кг) 64 шт.</t>
  </si>
  <si>
    <t>6087c2d894d52700f4cc220c</t>
  </si>
  <si>
    <t>6087c3f35a3951c683776ba5</t>
  </si>
  <si>
    <t>Joonies трусики Comfort M (6-11 кг) 54 шт.</t>
  </si>
  <si>
    <t>YokoSun подгузники S (до 6 кг) 82 шт.</t>
  </si>
  <si>
    <t>6087d731f4c0cb476e81a39f</t>
  </si>
  <si>
    <t>Goo.N трусики S (5-9 кг) 62 шт.</t>
  </si>
  <si>
    <t>60870d2794d5274077cc2130</t>
  </si>
  <si>
    <t>6087040820d51d696639b285</t>
  </si>
  <si>
    <t>6087084ff4c0cb097181a37e</t>
  </si>
  <si>
    <t>608722dd03c378c0e78b8fba</t>
  </si>
  <si>
    <t>60870ab2792ab130b1261e1f</t>
  </si>
  <si>
    <t>60871188bed21e2ed15725f1</t>
  </si>
  <si>
    <t>Жидкость для стирки Burti Baby Liquid, 1.45 л, бутылка</t>
  </si>
  <si>
    <t>6085522a792ab11925261db0</t>
  </si>
  <si>
    <t>6086f67a04e943e1ebc77132</t>
  </si>
  <si>
    <t>6087fb29bed21e6af257268d</t>
  </si>
  <si>
    <t>60870d215a395133651985b4</t>
  </si>
  <si>
    <t>Jigott Snail Lifting Cream Подтягивающий крем для лица с экстрактом слизи улитки, 70 мл</t>
  </si>
  <si>
    <t>60881d618927cada24f6244f</t>
  </si>
  <si>
    <t>6087b25c954f6bb35eea246c</t>
  </si>
  <si>
    <t>60873c2a0fe9953f8cd8ca5b</t>
  </si>
  <si>
    <t>Goo.N подгузники Ultra (6-11 кг) 80 шт.</t>
  </si>
  <si>
    <t>6087f82b792ab1127a261e44</t>
  </si>
  <si>
    <t>60869d310fe99569aad8cb31</t>
  </si>
  <si>
    <t>6087b3928927cad072f625f0</t>
  </si>
  <si>
    <t>Enough Тональный крем Rich Gold Double Wear Radiance Foundation, 100 мл, оттенок: №13</t>
  </si>
  <si>
    <t>60882e1a32da831b25390c43</t>
  </si>
  <si>
    <t>6088013a954f6b0520ea22fc</t>
  </si>
  <si>
    <t>608717dbc3080fc09a08ffa9</t>
  </si>
  <si>
    <t>Ciracle салфетки для удаления черных точек Pore Control Blackhead Off Sheet, 30 шт.</t>
  </si>
  <si>
    <t>6086c805bed21e0a8457268a</t>
  </si>
  <si>
    <t>60872949954f6b2850f8422b</t>
  </si>
  <si>
    <t>608674f8863e4e6be8489399</t>
  </si>
  <si>
    <t>6087863999d6ef11dcf396f0</t>
  </si>
  <si>
    <t>YokoSun подгузники M (5-10 кг) 62 шт.</t>
  </si>
  <si>
    <t>608719b13b31767f42ab952e</t>
  </si>
  <si>
    <t>608710e84f5c6e203d80d22f</t>
  </si>
  <si>
    <t>6086e50494d52710ee56bab1</t>
  </si>
  <si>
    <t>COSRX Пэды успокаивающие для чувствительной кожи One Step Green Hero Calming Pad, 135 мл</t>
  </si>
  <si>
    <t>6086d6205a3951662d1984fc</t>
  </si>
  <si>
    <t>60879286c5311b60584aa0af</t>
  </si>
  <si>
    <t>YokoSun трусики Econom XL (12-20 кг) 38 шт.</t>
  </si>
  <si>
    <t>6087b2806a86436753d5c9cb</t>
  </si>
  <si>
    <t>Goo.N трусики Ultra XXL (13-25 кг) 36 шт.</t>
  </si>
  <si>
    <t>60871ebd04e943a630c770cb</t>
  </si>
  <si>
    <t>6087270f3b317623eeab9456</t>
  </si>
  <si>
    <t>6086f4d42fe09859576c3425</t>
  </si>
  <si>
    <t>60879450f4c0cb5c8581a2fb</t>
  </si>
  <si>
    <t>608726ac792ab128c8261ddb</t>
  </si>
  <si>
    <t>Pigeon палочки ватные с липкой поверхностью 50 шт</t>
  </si>
  <si>
    <t>608733da8927caf80366aae3</t>
  </si>
  <si>
    <t>Ёkitto трусики L (9-14 кг) 44 шт.</t>
  </si>
  <si>
    <t>6086f4c0dbdc311ce91ed7ed</t>
  </si>
  <si>
    <t>6086e078954f6be7fcf8435b</t>
  </si>
  <si>
    <t>6087a0458927caa444f62468</t>
  </si>
  <si>
    <t>Esthetic House Набор Шампунь + кондиционер для волос CP-1, 500 мл + 100 мл</t>
  </si>
  <si>
    <t>6087b64cf4c0cb3acf81a475</t>
  </si>
  <si>
    <t>Vivienne Sabo Тушь для ресниц Cabaret, в коробке, 01 черный</t>
  </si>
  <si>
    <t>60871def6a86430e04d5c9a0</t>
  </si>
  <si>
    <t>60873530dbdc316e9d1ed79b</t>
  </si>
  <si>
    <t>Ёkitto трусики М (5-10 кг) 52 шт.</t>
  </si>
  <si>
    <t>60865e7b83b1f21d0d4735ae</t>
  </si>
  <si>
    <t>60872e4adbdc31369e1ed76e</t>
  </si>
  <si>
    <t>6087071a863e4e32e748933e</t>
  </si>
  <si>
    <t>60878f7fdff13b527b2a4012</t>
  </si>
  <si>
    <t>6087b5fb94d527c1a9cc230d</t>
  </si>
  <si>
    <t>6086cd09c3080f3311ed45da</t>
  </si>
  <si>
    <t>6087b9db6a86431705d5c94f</t>
  </si>
  <si>
    <t>6088373b04e943af15c77217</t>
  </si>
  <si>
    <t>6086ec8a4f5c6e017f80d27c</t>
  </si>
  <si>
    <t>6087c94432da834160390c18</t>
  </si>
  <si>
    <t>YokoSun трусики Econom L (9-14 кг) 44 шт.</t>
  </si>
  <si>
    <t>60871296b9f8edd8c8b1b558</t>
  </si>
  <si>
    <t>6087073e04e9438681c7713c</t>
  </si>
  <si>
    <t>6087ed5eb9f8ed572fb1b5ce</t>
  </si>
  <si>
    <t>608706482fe09818016c346b</t>
  </si>
  <si>
    <t>60878806f78dba4013794761</t>
  </si>
  <si>
    <t>6087f326dbdc3151931ed973</t>
  </si>
  <si>
    <t>Esthetic House Профессиональное SPA средство для глубокого очищения кожи головы, 250 мл</t>
  </si>
  <si>
    <t>60870a95b9f8ed1d11b1b5bf</t>
  </si>
  <si>
    <t>6086723e3b317657ca093c25</t>
  </si>
  <si>
    <t>YokoSun подгузники Premium NB (0-5 кг) 36 шт.</t>
  </si>
  <si>
    <t>6087c588863e4e709e489351</t>
  </si>
  <si>
    <t>6087c60c954f6b27a2ea2341</t>
  </si>
  <si>
    <t>60882063863e4e59e24893ac</t>
  </si>
  <si>
    <t>6087fd5204e943cca4c77148</t>
  </si>
  <si>
    <t>60886a3b7153b324ba9af334</t>
  </si>
  <si>
    <t>Возврат платежа покупателя</t>
  </si>
  <si>
    <t>60882e2cdbdc3110b31ed7fc</t>
  </si>
  <si>
    <t>Petitfee Гидрогелевые патчи для глаз Black Pearl &amp; Gold Hydrogel Eye Patch, 60 шт.</t>
  </si>
  <si>
    <t>60885de23b3176690bab951d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</si>
</sst>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896065.0</v>
      </c>
    </row>
    <row r="4" spans="1:9" s="3" customFormat="1" x14ac:dyDescent="0.2" ht="16.0" customHeight="true">
      <c r="A4" s="3" t="s">
        <v>34</v>
      </c>
      <c r="B4" s="10" t="n">
        <v>159225.0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4.4529013E7</v>
      </c>
      <c r="B8" s="8" t="s">
        <v>51</v>
      </c>
      <c r="C8" s="8" t="n">
        <f>IF(false,"120921853", "120921853")</f>
      </c>
      <c r="D8" s="8" t="s">
        <v>52</v>
      </c>
      <c r="E8" s="8" t="n">
        <v>2.0</v>
      </c>
      <c r="F8" s="8" t="n">
        <v>1898.0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4.473135E7</v>
      </c>
      <c r="B9" t="s" s="8">
        <v>56</v>
      </c>
      <c r="C9" t="n" s="8">
        <f>IF(false,"120906022", "120906022")</f>
      </c>
      <c r="D9" t="s" s="8">
        <v>57</v>
      </c>
      <c r="E9" t="n" s="8">
        <v>3.0</v>
      </c>
      <c r="F9" t="n" s="8">
        <v>2616.0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4.473543E7</v>
      </c>
      <c r="B10" s="8" t="s">
        <v>56</v>
      </c>
      <c r="C10" s="8" t="n">
        <f>IF(false,"01-003884", "01-003884")</f>
      </c>
      <c r="D10" s="8" t="s">
        <v>59</v>
      </c>
      <c r="E10" s="8" t="n">
        <v>1.0</v>
      </c>
      <c r="F10" s="8" t="n">
        <v>681.0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4.471598E7</v>
      </c>
      <c r="B11" t="s" s="8">
        <v>56</v>
      </c>
      <c r="C11" t="n" s="8">
        <f>IF(false,"002-101", "002-101")</f>
      </c>
      <c r="D11" t="s" s="8">
        <v>61</v>
      </c>
      <c r="E11" t="n" s="8">
        <v>1.0</v>
      </c>
      <c r="F11" t="n" s="8">
        <v>980.0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4.4782856E7</v>
      </c>
      <c r="B12" t="s" s="8">
        <v>56</v>
      </c>
      <c r="C12" t="n" s="8">
        <f>IF(false,"01-003884", "01-003884")</f>
      </c>
      <c r="D12" t="s" s="8">
        <v>59</v>
      </c>
      <c r="E12" t="n" s="8">
        <v>1.0</v>
      </c>
      <c r="F12" t="n" s="8">
        <v>766.0</v>
      </c>
      <c r="G12" t="s" s="8">
        <v>53</v>
      </c>
      <c r="H12" t="s" s="8">
        <v>54</v>
      </c>
      <c r="I12" t="s" s="8">
        <v>63</v>
      </c>
    </row>
    <row r="13" spans="1:9" s="8" customFormat="1" ht="16.0" x14ac:dyDescent="0.2" customHeight="true">
      <c r="A13" s="7" t="n">
        <v>4.4634813E7</v>
      </c>
      <c r="B13" s="8" t="s">
        <v>64</v>
      </c>
      <c r="C13" s="8" t="n">
        <f>IF(false,"005-1516", "005-1516")</f>
      </c>
      <c r="D13" s="8" t="s">
        <v>65</v>
      </c>
      <c r="E13" s="8" t="n">
        <v>1.0</v>
      </c>
      <c r="F13" s="8" t="n">
        <v>767.0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4.4797568E7</v>
      </c>
      <c r="B14" s="8" t="s">
        <v>56</v>
      </c>
      <c r="C14" s="8" t="n">
        <f>IF(false,"005-1515", "005-1515")</f>
      </c>
      <c r="D14" s="8" t="s">
        <v>67</v>
      </c>
      <c r="E14" s="8" t="n">
        <v>1.0</v>
      </c>
      <c r="F14" s="8" t="n">
        <v>208.0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4.459387E7</v>
      </c>
      <c r="B15" t="s" s="8">
        <v>64</v>
      </c>
      <c r="C15" t="n" s="8">
        <f>IF(false,"005-1517", "005-1517")</f>
      </c>
      <c r="D15" t="s" s="8">
        <v>69</v>
      </c>
      <c r="E15" t="n" s="8">
        <v>3.0</v>
      </c>
      <c r="F15" t="n" s="8">
        <v>2373.0</v>
      </c>
      <c r="G15" t="s" s="8">
        <v>53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4.3867192E7</v>
      </c>
      <c r="B16" t="s" s="8">
        <v>71</v>
      </c>
      <c r="C16" t="n" s="8">
        <f>IF(false,"01-003955", "01-003955")</f>
      </c>
      <c r="D16" t="s" s="8">
        <v>72</v>
      </c>
      <c r="E16" t="n" s="8">
        <v>1.0</v>
      </c>
      <c r="F16" s="8" t="n">
        <v>402.0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4.4345497E7</v>
      </c>
      <c r="B17" s="8" t="s">
        <v>74</v>
      </c>
      <c r="C17" s="8" t="n">
        <f>IF(false,"120921545", "120921545")</f>
      </c>
      <c r="D17" s="8" t="s">
        <v>75</v>
      </c>
      <c r="E17" s="8" t="n">
        <v>1.0</v>
      </c>
      <c r="F17" s="8" t="n">
        <v>755.0</v>
      </c>
      <c r="G17" s="8" t="s">
        <v>53</v>
      </c>
      <c r="H17" s="8" t="s">
        <v>54</v>
      </c>
      <c r="I17" s="8" t="s">
        <v>76</v>
      </c>
    </row>
    <row r="18" spans="1:9" x14ac:dyDescent="0.2" ht="16.0" customHeight="true">
      <c r="A18" s="7" t="n">
        <v>4.4725492E7</v>
      </c>
      <c r="B18" t="s" s="8">
        <v>56</v>
      </c>
      <c r="C18" t="n" s="8">
        <f>IF(false,"005-1108", "005-1108")</f>
      </c>
      <c r="D18" t="s" s="8">
        <v>77</v>
      </c>
      <c r="E18" t="n" s="8">
        <v>1.0</v>
      </c>
      <c r="F18" t="n" s="8">
        <v>319.0</v>
      </c>
      <c r="G18" t="s" s="8">
        <v>53</v>
      </c>
      <c r="H18" t="s" s="8">
        <v>54</v>
      </c>
      <c r="I18" t="s" s="8">
        <v>78</v>
      </c>
    </row>
    <row r="19" spans="1:9" ht="16.0" x14ac:dyDescent="0.2" customHeight="true">
      <c r="A19" s="7" t="n">
        <v>4.4714307E7</v>
      </c>
      <c r="B19" s="8" t="s">
        <v>56</v>
      </c>
      <c r="C19" s="8" t="n">
        <f>IF(false,"120921506", "120921506")</f>
      </c>
      <c r="D19" s="8" t="s">
        <v>79</v>
      </c>
      <c r="E19" s="8" t="n">
        <v>1.0</v>
      </c>
      <c r="F19" s="8" t="n">
        <v>791.0</v>
      </c>
      <c r="G19" s="8" t="s">
        <v>53</v>
      </c>
      <c r="H19" s="8" t="s">
        <v>54</v>
      </c>
      <c r="I19" s="8" t="s">
        <v>80</v>
      </c>
    </row>
    <row r="20" spans="1:9" x14ac:dyDescent="0.2" ht="16.0" customHeight="true">
      <c r="A20" s="7" t="n">
        <v>4.4714307E7</v>
      </c>
      <c r="B20" s="8" t="s">
        <v>56</v>
      </c>
      <c r="C20" s="8" t="n">
        <f>IF(false,"005-1516", "005-1516")</f>
      </c>
      <c r="D20" s="8" t="s">
        <v>65</v>
      </c>
      <c r="E20" s="8" t="n">
        <v>1.0</v>
      </c>
      <c r="F20" s="8" t="n">
        <v>774.0</v>
      </c>
      <c r="G20" s="8" t="s">
        <v>53</v>
      </c>
      <c r="H20" s="8" t="s">
        <v>54</v>
      </c>
      <c r="I20" s="8" t="s">
        <v>80</v>
      </c>
    </row>
    <row r="21" ht="16.0" customHeight="true">
      <c r="A21" t="n" s="7">
        <v>4.4377117E7</v>
      </c>
      <c r="B21" t="s" s="8">
        <v>81</v>
      </c>
      <c r="C21" t="n" s="8">
        <f>IF(false,"120921942", "120921942")</f>
      </c>
      <c r="D21" t="s" s="8">
        <v>82</v>
      </c>
      <c r="E21" t="n" s="8">
        <v>1.0</v>
      </c>
      <c r="F21" t="n" s="8">
        <v>1026.0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4.3900375E7</v>
      </c>
      <c r="B22" t="s" s="8">
        <v>71</v>
      </c>
      <c r="C22" t="n" s="8">
        <f>IF(false,"120922227", "120922227")</f>
      </c>
      <c r="D22" t="s" s="8">
        <v>84</v>
      </c>
      <c r="E22" t="n" s="8">
        <v>1.0</v>
      </c>
      <c r="F22" s="8" t="n">
        <v>985.0</v>
      </c>
      <c r="G22" s="8" t="s">
        <v>53</v>
      </c>
      <c r="H22" s="8" t="s">
        <v>54</v>
      </c>
      <c r="I22" s="8" t="s">
        <v>85</v>
      </c>
    </row>
    <row r="23" spans="1:9" x14ac:dyDescent="0.2" ht="16.0" customHeight="true">
      <c r="A23" s="7" t="n">
        <v>4.482959E7</v>
      </c>
      <c r="B23" s="8" t="s">
        <v>54</v>
      </c>
      <c r="C23" s="8" t="n">
        <f>IF(false,"005-1515", "005-1515")</f>
      </c>
      <c r="D23" s="8" t="s">
        <v>67</v>
      </c>
      <c r="E23" s="8" t="n">
        <v>1.0</v>
      </c>
      <c r="F23" s="8" t="n">
        <v>577.0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4.4714386E7</v>
      </c>
      <c r="B24" t="s" s="8">
        <v>56</v>
      </c>
      <c r="C24" t="n" s="8">
        <f>IF(false,"005-1114", "005-1114")</f>
      </c>
      <c r="D24" t="s" s="8">
        <v>87</v>
      </c>
      <c r="E24" t="n" s="8">
        <v>2.0</v>
      </c>
      <c r="F24" t="n" s="8">
        <v>2898.0</v>
      </c>
      <c r="G24" t="s" s="8">
        <v>53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4.4593312E7</v>
      </c>
      <c r="B25" t="s" s="8">
        <v>64</v>
      </c>
      <c r="C25" t="n" s="8">
        <f>IF(false,"01-003810", "01-003810")</f>
      </c>
      <c r="D25" t="s" s="8">
        <v>89</v>
      </c>
      <c r="E25" t="n" s="8">
        <v>1.0</v>
      </c>
      <c r="F25" t="n" s="8">
        <v>518.0</v>
      </c>
      <c r="G25" t="s" s="8">
        <v>53</v>
      </c>
      <c r="H25" t="s" s="8">
        <v>54</v>
      </c>
      <c r="I25" t="s" s="8">
        <v>90</v>
      </c>
    </row>
    <row r="26" ht="16.0" customHeight="true">
      <c r="A26" t="n" s="7">
        <v>4.4616096E7</v>
      </c>
      <c r="B26" t="s" s="8">
        <v>64</v>
      </c>
      <c r="C26" t="n" s="8">
        <f>IF(false,"005-1516", "005-1516")</f>
      </c>
      <c r="D26" t="s" s="8">
        <v>65</v>
      </c>
      <c r="E26" t="n" s="8">
        <v>1.0</v>
      </c>
      <c r="F26" t="n" s="8">
        <v>808.0</v>
      </c>
      <c r="G26" t="s" s="8">
        <v>53</v>
      </c>
      <c r="H26" t="s" s="8">
        <v>54</v>
      </c>
      <c r="I26" t="s" s="8">
        <v>91</v>
      </c>
    </row>
    <row r="27" ht="16.0" customHeight="true">
      <c r="A27" t="n" s="7">
        <v>4.4526898E7</v>
      </c>
      <c r="B27" t="s" s="8">
        <v>51</v>
      </c>
      <c r="C27" t="n" s="8">
        <f>IF(false,"120921545", "120921545")</f>
      </c>
      <c r="D27" t="s" s="8">
        <v>75</v>
      </c>
      <c r="E27" t="n" s="8">
        <v>2.0</v>
      </c>
      <c r="F27" t="n" s="8">
        <v>1302.0</v>
      </c>
      <c r="G27" t="s" s="8">
        <v>53</v>
      </c>
      <c r="H27" t="s" s="8">
        <v>54</v>
      </c>
      <c r="I27" t="s" s="8">
        <v>92</v>
      </c>
    </row>
    <row r="28" ht="16.0" customHeight="true">
      <c r="A28" t="n" s="7">
        <v>4.4688906E7</v>
      </c>
      <c r="B28" t="s" s="8">
        <v>64</v>
      </c>
      <c r="C28" t="n" s="8">
        <f>IF(false,"01-004071", "01-004071")</f>
      </c>
      <c r="D28" t="s" s="8">
        <v>93</v>
      </c>
      <c r="E28" t="n" s="8">
        <v>1.0</v>
      </c>
      <c r="F28" t="n" s="8">
        <v>798.0</v>
      </c>
      <c r="G28" t="s" s="8">
        <v>53</v>
      </c>
      <c r="H28" t="s" s="8">
        <v>54</v>
      </c>
      <c r="I28" t="s" s="8">
        <v>94</v>
      </c>
    </row>
    <row r="29" spans="1:9" s="1" customFormat="1" x14ac:dyDescent="0.2" ht="16.0" customHeight="true">
      <c r="A29" t="n" s="7">
        <v>4.4587967E7</v>
      </c>
      <c r="B29" t="s" s="8">
        <v>64</v>
      </c>
      <c r="C29" t="n" s="8">
        <f>IF(false,"005-1520", "005-1520")</f>
      </c>
      <c r="D29" t="s" s="8">
        <v>95</v>
      </c>
      <c r="E29" t="n" s="8">
        <v>1.0</v>
      </c>
      <c r="F29" t="n" s="8">
        <v>455.0</v>
      </c>
      <c r="G29" s="8" t="s">
        <v>53</v>
      </c>
      <c r="H29" t="s" s="8">
        <v>54</v>
      </c>
      <c r="I29" s="8" t="s">
        <v>96</v>
      </c>
    </row>
    <row r="30" ht="16.0" customHeight="true">
      <c r="A30" t="n" s="7">
        <v>4.4663803E7</v>
      </c>
      <c r="B30" t="s" s="8">
        <v>64</v>
      </c>
      <c r="C30" t="n" s="8">
        <f>IF(false,"005-1518", "005-1518")</f>
      </c>
      <c r="D30" t="s" s="8">
        <v>97</v>
      </c>
      <c r="E30" t="n" s="8">
        <v>2.0</v>
      </c>
      <c r="F30" t="n" s="8">
        <v>2466.0</v>
      </c>
      <c r="G30" t="s" s="8">
        <v>53</v>
      </c>
      <c r="H30" t="s" s="8">
        <v>54</v>
      </c>
      <c r="I30" t="s" s="8">
        <v>98</v>
      </c>
    </row>
    <row r="31" ht="16.0" customHeight="true">
      <c r="A31" t="n" s="7">
        <v>4.4833995E7</v>
      </c>
      <c r="B31" t="s" s="8">
        <v>54</v>
      </c>
      <c r="C31" t="n" s="8">
        <f>IF(false,"005-1273", "005-1273")</f>
      </c>
      <c r="D31" t="s" s="8">
        <v>99</v>
      </c>
      <c r="E31" t="n" s="8">
        <v>1.0</v>
      </c>
      <c r="F31" t="n" s="8">
        <v>861.0</v>
      </c>
      <c r="G31" t="s" s="8">
        <v>53</v>
      </c>
      <c r="H31" t="s" s="8">
        <v>54</v>
      </c>
      <c r="I31" t="s" s="8">
        <v>100</v>
      </c>
    </row>
    <row r="32" ht="16.0" customHeight="true">
      <c r="A32" t="n" s="7">
        <v>4.4820027E7</v>
      </c>
      <c r="B32" t="s" s="8">
        <v>54</v>
      </c>
      <c r="C32" t="n" s="8">
        <f>IF(false,"120921901", "120921901")</f>
      </c>
      <c r="D32" t="s" s="8">
        <v>101</v>
      </c>
      <c r="E32" t="n" s="8">
        <v>1.0</v>
      </c>
      <c r="F32" t="n" s="8">
        <v>1238.0</v>
      </c>
      <c r="G32" t="s" s="8">
        <v>53</v>
      </c>
      <c r="H32" t="s" s="8">
        <v>54</v>
      </c>
      <c r="I32" t="s" s="8">
        <v>102</v>
      </c>
    </row>
    <row r="33" ht="16.0" customHeight="true">
      <c r="A33" t="n" s="7">
        <v>4.434325E7</v>
      </c>
      <c r="B33" t="s" s="8">
        <v>74</v>
      </c>
      <c r="C33" t="n" s="8">
        <f>IF(false,"005-1558", "005-1558")</f>
      </c>
      <c r="D33" t="s" s="8">
        <v>103</v>
      </c>
      <c r="E33" t="n" s="8">
        <v>1.0</v>
      </c>
      <c r="F33" t="n" s="8">
        <v>709.0</v>
      </c>
      <c r="G33" t="s" s="8">
        <v>53</v>
      </c>
      <c r="H33" t="s" s="8">
        <v>54</v>
      </c>
      <c r="I33" t="s" s="8">
        <v>104</v>
      </c>
    </row>
    <row r="34" ht="16.0" customHeight="true">
      <c r="A34" t="n" s="7">
        <v>4.348007E7</v>
      </c>
      <c r="B34" t="s" s="8">
        <v>105</v>
      </c>
      <c r="C34" t="n" s="8">
        <f>IF(false,"120921853", "120921853")</f>
      </c>
      <c r="D34" t="s" s="8">
        <v>52</v>
      </c>
      <c r="E34" t="n" s="8">
        <v>2.0</v>
      </c>
      <c r="F34" t="n" s="8">
        <v>1670.0</v>
      </c>
      <c r="G34" t="s" s="8">
        <v>53</v>
      </c>
      <c r="H34" t="s" s="8">
        <v>54</v>
      </c>
      <c r="I34" t="s" s="8">
        <v>106</v>
      </c>
    </row>
    <row r="35" ht="16.0" customHeight="true">
      <c r="A35" t="n" s="7">
        <v>4.4029022E7</v>
      </c>
      <c r="B35" t="s" s="8">
        <v>107</v>
      </c>
      <c r="C35" t="n" s="8">
        <f>IF(false,"120922260", "120922260")</f>
      </c>
      <c r="D35" t="s" s="8">
        <v>108</v>
      </c>
      <c r="E35" t="n" s="8">
        <v>1.0</v>
      </c>
      <c r="F35" t="n" s="8">
        <v>977.0</v>
      </c>
      <c r="G35" t="s" s="8">
        <v>53</v>
      </c>
      <c r="H35" t="s" s="8">
        <v>54</v>
      </c>
      <c r="I35" t="s" s="8">
        <v>109</v>
      </c>
    </row>
    <row r="36" ht="16.0" customHeight="true">
      <c r="A36" t="n" s="7">
        <v>4.4556262E7</v>
      </c>
      <c r="B36" t="s" s="8">
        <v>51</v>
      </c>
      <c r="C36" t="n" s="8">
        <f>IF(false,"005-1516", "005-1516")</f>
      </c>
      <c r="D36" t="s" s="8">
        <v>65</v>
      </c>
      <c r="E36" t="n" s="8">
        <v>1.0</v>
      </c>
      <c r="F36" t="n" s="8">
        <v>949.0</v>
      </c>
      <c r="G36" t="s" s="8">
        <v>53</v>
      </c>
      <c r="H36" t="s" s="8">
        <v>54</v>
      </c>
      <c r="I36" t="s" s="8">
        <v>110</v>
      </c>
    </row>
    <row r="37" ht="16.0" customHeight="true">
      <c r="A37" t="n" s="7">
        <v>4.4634812E7</v>
      </c>
      <c r="B37" t="s" s="8">
        <v>64</v>
      </c>
      <c r="C37" t="n" s="8">
        <f>IF(false,"005-1516", "005-1516")</f>
      </c>
      <c r="D37" t="s" s="8">
        <v>65</v>
      </c>
      <c r="E37" t="n" s="8">
        <v>2.0</v>
      </c>
      <c r="F37" t="n" s="8">
        <v>1898.0</v>
      </c>
      <c r="G37" t="s" s="8">
        <v>53</v>
      </c>
      <c r="H37" t="s" s="8">
        <v>54</v>
      </c>
      <c r="I37" t="s" s="8">
        <v>111</v>
      </c>
    </row>
    <row r="38" ht="16.0" customHeight="true">
      <c r="A38" t="n" s="7">
        <v>4.4415157E7</v>
      </c>
      <c r="B38" t="s" s="8">
        <v>81</v>
      </c>
      <c r="C38" t="n" s="8">
        <f>IF(false,"120922393", "120922393")</f>
      </c>
      <c r="D38" t="s" s="8">
        <v>112</v>
      </c>
      <c r="E38" t="n" s="8">
        <v>1.0</v>
      </c>
      <c r="F38" t="n" s="8">
        <v>375.0</v>
      </c>
      <c r="G38" t="s" s="8">
        <v>53</v>
      </c>
      <c r="H38" t="s" s="8">
        <v>54</v>
      </c>
      <c r="I38" t="s" s="8">
        <v>113</v>
      </c>
    </row>
    <row r="39" ht="16.0" customHeight="true">
      <c r="A39" t="n" s="7">
        <v>4.4365486E7</v>
      </c>
      <c r="B39" t="s" s="8">
        <v>81</v>
      </c>
      <c r="C39" t="n" s="8">
        <f>IF(false,"005-1515", "005-1515")</f>
      </c>
      <c r="D39" t="s" s="8">
        <v>67</v>
      </c>
      <c r="E39" t="n" s="8">
        <v>1.0</v>
      </c>
      <c r="F39" t="n" s="8">
        <v>966.0</v>
      </c>
      <c r="G39" t="s" s="8">
        <v>53</v>
      </c>
      <c r="H39" t="s" s="8">
        <v>54</v>
      </c>
      <c r="I39" t="s" s="8">
        <v>114</v>
      </c>
    </row>
    <row r="40" ht="16.0" customHeight="true">
      <c r="A40" t="n" s="7">
        <v>4.4595977E7</v>
      </c>
      <c r="B40" t="s" s="8">
        <v>64</v>
      </c>
      <c r="C40" t="n" s="8">
        <f>IF(false,"120922391", "120922391")</f>
      </c>
      <c r="D40" t="s" s="8">
        <v>115</v>
      </c>
      <c r="E40" t="n" s="8">
        <v>1.0</v>
      </c>
      <c r="F40" t="n" s="8">
        <v>348.0</v>
      </c>
      <c r="G40" t="s" s="8">
        <v>53</v>
      </c>
      <c r="H40" t="s" s="8">
        <v>54</v>
      </c>
      <c r="I40" t="s" s="8">
        <v>116</v>
      </c>
    </row>
    <row r="41" ht="16.0" customHeight="true">
      <c r="A41" t="n" s="7">
        <v>4.4694202E7</v>
      </c>
      <c r="B41" t="s" s="8">
        <v>56</v>
      </c>
      <c r="C41" t="n" s="8">
        <f>IF(false,"120921545", "120921545")</f>
      </c>
      <c r="D41" t="s" s="8">
        <v>75</v>
      </c>
      <c r="E41" t="n" s="8">
        <v>1.0</v>
      </c>
      <c r="F41" t="n" s="8">
        <v>729.0</v>
      </c>
      <c r="G41" t="s" s="8">
        <v>53</v>
      </c>
      <c r="H41" t="s" s="8">
        <v>54</v>
      </c>
      <c r="I41" t="s" s="8">
        <v>117</v>
      </c>
    </row>
    <row r="42" ht="16.0" customHeight="true">
      <c r="A42" t="n" s="7">
        <v>4.4335892E7</v>
      </c>
      <c r="B42" t="s" s="8">
        <v>74</v>
      </c>
      <c r="C42" t="n" s="8">
        <f>IF(false,"120922351", "120922351")</f>
      </c>
      <c r="D42" t="s" s="8">
        <v>118</v>
      </c>
      <c r="E42" t="n" s="8">
        <v>3.0</v>
      </c>
      <c r="F42" t="n" s="8">
        <v>2115.0</v>
      </c>
      <c r="G42" t="s" s="8">
        <v>53</v>
      </c>
      <c r="H42" t="s" s="8">
        <v>54</v>
      </c>
      <c r="I42" t="s" s="8">
        <v>119</v>
      </c>
    </row>
    <row r="43" ht="16.0" customHeight="true">
      <c r="A43" t="n" s="7">
        <v>4.4120707E7</v>
      </c>
      <c r="B43" t="s" s="8">
        <v>120</v>
      </c>
      <c r="C43" t="n" s="8">
        <f>IF(false,"120922652", "120922652")</f>
      </c>
      <c r="D43" t="s" s="8">
        <v>121</v>
      </c>
      <c r="E43" t="n" s="8">
        <v>1.0</v>
      </c>
      <c r="F43" t="n" s="8">
        <v>559.0</v>
      </c>
      <c r="G43" t="s" s="8">
        <v>53</v>
      </c>
      <c r="H43" t="s" s="8">
        <v>54</v>
      </c>
      <c r="I43" t="s" s="8">
        <v>122</v>
      </c>
    </row>
    <row r="44" ht="16.0" customHeight="true">
      <c r="A44" t="n" s="7">
        <v>4.4818748E7</v>
      </c>
      <c r="B44" t="s" s="8">
        <v>54</v>
      </c>
      <c r="C44" t="n" s="8">
        <f>IF(false,"120922390", "120922390")</f>
      </c>
      <c r="D44" t="s" s="8">
        <v>123</v>
      </c>
      <c r="E44" t="n" s="8">
        <v>1.0</v>
      </c>
      <c r="F44" t="n" s="8">
        <v>26.0</v>
      </c>
      <c r="G44" t="s" s="8">
        <v>53</v>
      </c>
      <c r="H44" t="s" s="8">
        <v>54</v>
      </c>
      <c r="I44" t="s" s="8">
        <v>124</v>
      </c>
    </row>
    <row r="45" ht="16.0" customHeight="true">
      <c r="A45" t="n" s="7">
        <v>4.4692458E7</v>
      </c>
      <c r="B45" t="s" s="8">
        <v>56</v>
      </c>
      <c r="C45" t="n" s="8">
        <f>IF(false,"005-1519", "005-1519")</f>
      </c>
      <c r="D45" t="s" s="8">
        <v>125</v>
      </c>
      <c r="E45" t="n" s="8">
        <v>2.0</v>
      </c>
      <c r="F45" t="n" s="8">
        <v>2184.0</v>
      </c>
      <c r="G45" t="s" s="8">
        <v>53</v>
      </c>
      <c r="H45" t="s" s="8">
        <v>54</v>
      </c>
      <c r="I45" t="s" s="8">
        <v>126</v>
      </c>
    </row>
    <row r="46" ht="16.0" customHeight="true">
      <c r="A46" t="n" s="7">
        <v>4.466908E7</v>
      </c>
      <c r="B46" t="s" s="8">
        <v>64</v>
      </c>
      <c r="C46" t="n" s="8">
        <f>IF(false,"120921995", "120921995")</f>
      </c>
      <c r="D46" t="s" s="8">
        <v>127</v>
      </c>
      <c r="E46" t="n" s="8">
        <v>1.0</v>
      </c>
      <c r="F46" t="n" s="8">
        <v>1.0</v>
      </c>
      <c r="G46" t="s" s="8">
        <v>53</v>
      </c>
      <c r="H46" t="s" s="8">
        <v>54</v>
      </c>
      <c r="I46" t="s" s="8">
        <v>128</v>
      </c>
    </row>
    <row r="47" ht="16.0" customHeight="true">
      <c r="A47" t="n" s="7">
        <v>4.4703149E7</v>
      </c>
      <c r="B47" t="s" s="8">
        <v>56</v>
      </c>
      <c r="C47" t="n" s="8">
        <f>IF(false,"120921791", "120921791")</f>
      </c>
      <c r="D47" t="s" s="8">
        <v>129</v>
      </c>
      <c r="E47" t="n" s="8">
        <v>3.0</v>
      </c>
      <c r="F47" t="n" s="8">
        <v>4108.0</v>
      </c>
      <c r="G47" t="s" s="8">
        <v>53</v>
      </c>
      <c r="H47" t="s" s="8">
        <v>54</v>
      </c>
      <c r="I47" t="s" s="8">
        <v>130</v>
      </c>
    </row>
    <row r="48" ht="16.0" customHeight="true">
      <c r="A48" t="n" s="7">
        <v>4.4655398E7</v>
      </c>
      <c r="B48" t="s" s="8">
        <v>64</v>
      </c>
      <c r="C48" t="n" s="8">
        <f>IF(false,"120921545", "120921545")</f>
      </c>
      <c r="D48" t="s" s="8">
        <v>75</v>
      </c>
      <c r="E48" t="n" s="8">
        <v>1.0</v>
      </c>
      <c r="F48" t="n" s="8">
        <v>879.0</v>
      </c>
      <c r="G48" t="s" s="8">
        <v>53</v>
      </c>
      <c r="H48" t="s" s="8">
        <v>54</v>
      </c>
      <c r="I48" t="s" s="8">
        <v>131</v>
      </c>
    </row>
    <row r="49" ht="16.0" customHeight="true">
      <c r="A49" t="n" s="7">
        <v>4.4538273E7</v>
      </c>
      <c r="B49" t="s" s="8">
        <v>51</v>
      </c>
      <c r="C49" t="n" s="8">
        <f>IF(false,"120921942", "120921942")</f>
      </c>
      <c r="D49" t="s" s="8">
        <v>82</v>
      </c>
      <c r="E49" t="n" s="8">
        <v>1.0</v>
      </c>
      <c r="F49" t="n" s="8">
        <v>1546.0</v>
      </c>
      <c r="G49" t="s" s="8">
        <v>53</v>
      </c>
      <c r="H49" t="s" s="8">
        <v>54</v>
      </c>
      <c r="I49" t="s" s="8">
        <v>132</v>
      </c>
    </row>
    <row r="50" ht="16.0" customHeight="true">
      <c r="A50" t="n" s="7">
        <v>4.4433827E7</v>
      </c>
      <c r="B50" t="s" s="8">
        <v>81</v>
      </c>
      <c r="C50" t="n" s="8">
        <f>IF(false,"120921439", "120921439")</f>
      </c>
      <c r="D50" t="s" s="8">
        <v>133</v>
      </c>
      <c r="E50" t="n" s="8">
        <v>1.0</v>
      </c>
      <c r="F50" t="n" s="8">
        <v>599.0</v>
      </c>
      <c r="G50" t="s" s="8">
        <v>53</v>
      </c>
      <c r="H50" t="s" s="8">
        <v>54</v>
      </c>
      <c r="I50" t="s" s="8">
        <v>134</v>
      </c>
    </row>
    <row r="51" ht="16.0" customHeight="true">
      <c r="A51" t="n" s="7">
        <v>4.4613264E7</v>
      </c>
      <c r="B51" t="s" s="8">
        <v>64</v>
      </c>
      <c r="C51" t="n" s="8">
        <f>IF(false,"01-003884", "01-003884")</f>
      </c>
      <c r="D51" t="s" s="8">
        <v>59</v>
      </c>
      <c r="E51" t="n" s="8">
        <v>1.0</v>
      </c>
      <c r="F51" t="n" s="8">
        <v>655.0</v>
      </c>
      <c r="G51" t="s" s="8">
        <v>53</v>
      </c>
      <c r="H51" t="s" s="8">
        <v>54</v>
      </c>
      <c r="I51" t="s" s="8">
        <v>135</v>
      </c>
    </row>
    <row r="52" ht="16.0" customHeight="true">
      <c r="A52" t="n" s="7">
        <v>4.4478484E7</v>
      </c>
      <c r="B52" t="s" s="8">
        <v>51</v>
      </c>
      <c r="C52" t="n" s="8">
        <f>IF(false,"120921942", "120921942")</f>
      </c>
      <c r="D52" t="s" s="8">
        <v>82</v>
      </c>
      <c r="E52" t="n" s="8">
        <v>1.0</v>
      </c>
      <c r="F52" t="n" s="8">
        <v>1686.0</v>
      </c>
      <c r="G52" t="s" s="8">
        <v>53</v>
      </c>
      <c r="H52" t="s" s="8">
        <v>54</v>
      </c>
      <c r="I52" t="s" s="8">
        <v>136</v>
      </c>
    </row>
    <row r="53" ht="16.0" customHeight="true">
      <c r="A53" t="n" s="7">
        <v>4.4176074E7</v>
      </c>
      <c r="B53" t="s" s="8">
        <v>120</v>
      </c>
      <c r="C53" t="n" s="8">
        <f>IF(false,"120922391", "120922391")</f>
      </c>
      <c r="D53" t="s" s="8">
        <v>115</v>
      </c>
      <c r="E53" t="n" s="8">
        <v>1.0</v>
      </c>
      <c r="F53" t="n" s="8">
        <v>348.0</v>
      </c>
      <c r="G53" t="s" s="8">
        <v>53</v>
      </c>
      <c r="H53" t="s" s="8">
        <v>54</v>
      </c>
      <c r="I53" t="s" s="8">
        <v>137</v>
      </c>
    </row>
    <row r="54" ht="16.0" customHeight="true">
      <c r="A54" t="n" s="7">
        <v>4.4673991E7</v>
      </c>
      <c r="B54" t="s" s="8">
        <v>64</v>
      </c>
      <c r="C54" t="n" s="8">
        <f>IF(false,"003-315", "003-315")</f>
      </c>
      <c r="D54" t="s" s="8">
        <v>138</v>
      </c>
      <c r="E54" t="n" s="8">
        <v>1.0</v>
      </c>
      <c r="F54" t="n" s="8">
        <v>1329.0</v>
      </c>
      <c r="G54" t="s" s="8">
        <v>53</v>
      </c>
      <c r="H54" t="s" s="8">
        <v>54</v>
      </c>
      <c r="I54" t="s" s="8">
        <v>139</v>
      </c>
    </row>
    <row r="55" ht="16.0" customHeight="true">
      <c r="A55" t="n" s="7">
        <v>4.4636075E7</v>
      </c>
      <c r="B55" t="s" s="8">
        <v>64</v>
      </c>
      <c r="C55" t="n" s="8">
        <f>IF(false,"005-1516", "005-1516")</f>
      </c>
      <c r="D55" t="s" s="8">
        <v>65</v>
      </c>
      <c r="E55" t="n" s="8">
        <v>1.0</v>
      </c>
      <c r="F55" t="n" s="8">
        <v>919.0</v>
      </c>
      <c r="G55" t="s" s="8">
        <v>53</v>
      </c>
      <c r="H55" t="s" s="8">
        <v>54</v>
      </c>
      <c r="I55" t="s" s="8">
        <v>140</v>
      </c>
    </row>
    <row r="56" ht="16.0" customHeight="true">
      <c r="A56" t="n" s="7">
        <v>4.4619002E7</v>
      </c>
      <c r="B56" t="s" s="8">
        <v>64</v>
      </c>
      <c r="C56" t="n" s="8">
        <f>IF(false,"120921898", "120921898")</f>
      </c>
      <c r="D56" t="s" s="8">
        <v>141</v>
      </c>
      <c r="E56" t="n" s="8">
        <v>1.0</v>
      </c>
      <c r="F56" t="n" s="8">
        <v>1219.0</v>
      </c>
      <c r="G56" t="s" s="8">
        <v>53</v>
      </c>
      <c r="H56" t="s" s="8">
        <v>54</v>
      </c>
      <c r="I56" t="s" s="8">
        <v>142</v>
      </c>
    </row>
    <row r="57" ht="16.0" customHeight="true">
      <c r="A57" t="n" s="7">
        <v>4.4610235E7</v>
      </c>
      <c r="B57" t="s" s="8">
        <v>64</v>
      </c>
      <c r="C57" t="n" s="8">
        <f>IF(false,"003-318", "003-318")</f>
      </c>
      <c r="D57" t="s" s="8">
        <v>143</v>
      </c>
      <c r="E57" t="n" s="8">
        <v>1.0</v>
      </c>
      <c r="F57" t="n" s="8">
        <v>1489.0</v>
      </c>
      <c r="G57" t="s" s="8">
        <v>53</v>
      </c>
      <c r="H57" t="s" s="8">
        <v>54</v>
      </c>
      <c r="I57" t="s" s="8">
        <v>144</v>
      </c>
    </row>
    <row r="58" ht="16.0" customHeight="true">
      <c r="A58" t="n" s="7">
        <v>4.4443109E7</v>
      </c>
      <c r="B58" t="s" s="8">
        <v>81</v>
      </c>
      <c r="C58" t="n" s="8">
        <f>IF(false,"01-003884", "01-003884")</f>
      </c>
      <c r="D58" t="s" s="8">
        <v>59</v>
      </c>
      <c r="E58" t="n" s="8">
        <v>1.0</v>
      </c>
      <c r="F58" t="n" s="8">
        <v>935.0</v>
      </c>
      <c r="G58" t="s" s="8">
        <v>53</v>
      </c>
      <c r="H58" t="s" s="8">
        <v>54</v>
      </c>
      <c r="I58" t="s" s="8">
        <v>145</v>
      </c>
    </row>
    <row r="59" ht="16.0" customHeight="true">
      <c r="A59" t="n" s="7">
        <v>4.4722038E7</v>
      </c>
      <c r="B59" t="s" s="8">
        <v>56</v>
      </c>
      <c r="C59" t="n" s="8">
        <f>IF(false,"120921718", "120921718")</f>
      </c>
      <c r="D59" t="s" s="8">
        <v>146</v>
      </c>
      <c r="E59" t="n" s="8">
        <v>1.0</v>
      </c>
      <c r="F59" t="n" s="8">
        <v>1490.0</v>
      </c>
      <c r="G59" t="s" s="8">
        <v>53</v>
      </c>
      <c r="H59" t="s" s="8">
        <v>54</v>
      </c>
      <c r="I59" t="s" s="8">
        <v>147</v>
      </c>
    </row>
    <row r="60" ht="16.0" customHeight="true">
      <c r="A60" t="n" s="7">
        <v>4.4439721E7</v>
      </c>
      <c r="B60" t="s" s="8">
        <v>81</v>
      </c>
      <c r="C60" t="n" s="8">
        <f>IF(false,"120922900", "120922900")</f>
      </c>
      <c r="D60" t="s" s="8">
        <v>148</v>
      </c>
      <c r="E60" t="n" s="8">
        <v>1.0</v>
      </c>
      <c r="F60" t="n" s="8">
        <v>1285.0</v>
      </c>
      <c r="G60" t="s" s="8">
        <v>53</v>
      </c>
      <c r="H60" t="s" s="8">
        <v>54</v>
      </c>
      <c r="I60" t="s" s="8">
        <v>149</v>
      </c>
    </row>
    <row r="61" ht="16.0" customHeight="true">
      <c r="A61" t="n" s="7">
        <v>4.4676393E7</v>
      </c>
      <c r="B61" t="s" s="8">
        <v>64</v>
      </c>
      <c r="C61" t="n" s="8">
        <f>IF(false,"005-1516", "005-1516")</f>
      </c>
      <c r="D61" t="s" s="8">
        <v>65</v>
      </c>
      <c r="E61" t="n" s="8">
        <v>3.0</v>
      </c>
      <c r="F61" t="n" s="8">
        <v>2382.0</v>
      </c>
      <c r="G61" t="s" s="8">
        <v>53</v>
      </c>
      <c r="H61" t="s" s="8">
        <v>54</v>
      </c>
      <c r="I61" t="s" s="8">
        <v>150</v>
      </c>
    </row>
    <row r="62" ht="16.0" customHeight="true">
      <c r="A62" t="n" s="7">
        <v>4.4587249E7</v>
      </c>
      <c r="B62" t="s" s="8">
        <v>64</v>
      </c>
      <c r="C62" t="n" s="8">
        <f>IF(false,"005-1312", "005-1312")</f>
      </c>
      <c r="D62" t="s" s="8">
        <v>151</v>
      </c>
      <c r="E62" t="n" s="8">
        <v>1.0</v>
      </c>
      <c r="F62" t="n" s="8">
        <v>879.0</v>
      </c>
      <c r="G62" t="s" s="8">
        <v>53</v>
      </c>
      <c r="H62" t="s" s="8">
        <v>54</v>
      </c>
      <c r="I62" t="s" s="8">
        <v>152</v>
      </c>
    </row>
    <row r="63" ht="16.0" customHeight="true">
      <c r="A63" t="n" s="7">
        <v>4.4451335E7</v>
      </c>
      <c r="B63" t="s" s="8">
        <v>81</v>
      </c>
      <c r="C63" t="n" s="8">
        <f>IF(false,"01-004117", "01-004117")</f>
      </c>
      <c r="D63" t="s" s="8">
        <v>153</v>
      </c>
      <c r="E63" t="n" s="8">
        <v>1.0</v>
      </c>
      <c r="F63" t="n" s="8">
        <v>780.0</v>
      </c>
      <c r="G63" t="s" s="8">
        <v>53</v>
      </c>
      <c r="H63" t="s" s="8">
        <v>54</v>
      </c>
      <c r="I63" t="s" s="8">
        <v>154</v>
      </c>
    </row>
    <row r="64" ht="16.0" customHeight="true">
      <c r="A64" t="n" s="7">
        <v>4.4688657E7</v>
      </c>
      <c r="B64" t="s" s="8">
        <v>64</v>
      </c>
      <c r="C64" t="n" s="8">
        <f>IF(false,"005-1515", "005-1515")</f>
      </c>
      <c r="D64" t="s" s="8">
        <v>67</v>
      </c>
      <c r="E64" t="n" s="8">
        <v>1.0</v>
      </c>
      <c r="F64" t="n" s="8">
        <v>949.0</v>
      </c>
      <c r="G64" t="s" s="8">
        <v>53</v>
      </c>
      <c r="H64" t="s" s="8">
        <v>54</v>
      </c>
      <c r="I64" t="s" s="8">
        <v>155</v>
      </c>
    </row>
    <row r="65" ht="16.0" customHeight="true">
      <c r="A65" t="n" s="7">
        <v>4.4457778E7</v>
      </c>
      <c r="B65" t="s" s="8">
        <v>81</v>
      </c>
      <c r="C65" t="n" s="8">
        <f>IF(false,"120921809", "120921809")</f>
      </c>
      <c r="D65" t="s" s="8">
        <v>156</v>
      </c>
      <c r="E65" t="n" s="8">
        <v>1.0</v>
      </c>
      <c r="F65" t="n" s="8">
        <v>1661.0</v>
      </c>
      <c r="G65" t="s" s="8">
        <v>53</v>
      </c>
      <c r="H65" t="s" s="8">
        <v>54</v>
      </c>
      <c r="I65" t="s" s="8">
        <v>157</v>
      </c>
    </row>
    <row r="66" ht="16.0" customHeight="true">
      <c r="A66" t="n" s="7">
        <v>4.4578806E7</v>
      </c>
      <c r="B66" t="s" s="8">
        <v>64</v>
      </c>
      <c r="C66" t="n" s="8">
        <f>IF(false,"120921942", "120921942")</f>
      </c>
      <c r="D66" t="s" s="8">
        <v>82</v>
      </c>
      <c r="E66" t="n" s="8">
        <v>1.0</v>
      </c>
      <c r="F66" t="n" s="8">
        <v>1686.0</v>
      </c>
      <c r="G66" t="s" s="8">
        <v>53</v>
      </c>
      <c r="H66" t="s" s="8">
        <v>54</v>
      </c>
      <c r="I66" t="s" s="8">
        <v>158</v>
      </c>
    </row>
    <row r="67" ht="16.0" customHeight="true">
      <c r="A67" t="n" s="7">
        <v>4.4463739E7</v>
      </c>
      <c r="B67" t="s" s="8">
        <v>81</v>
      </c>
      <c r="C67" t="n" s="8">
        <f>IF(false,"01-003884", "01-003884")</f>
      </c>
      <c r="D67" t="s" s="8">
        <v>59</v>
      </c>
      <c r="E67" t="n" s="8">
        <v>1.0</v>
      </c>
      <c r="F67" t="n" s="8">
        <v>923.0</v>
      </c>
      <c r="G67" t="s" s="8">
        <v>53</v>
      </c>
      <c r="H67" t="s" s="8">
        <v>54</v>
      </c>
      <c r="I67" t="s" s="8">
        <v>159</v>
      </c>
    </row>
    <row r="68" ht="16.0" customHeight="true">
      <c r="A68" t="n" s="7">
        <v>4.4793579E7</v>
      </c>
      <c r="B68" t="s" s="8">
        <v>56</v>
      </c>
      <c r="C68" t="n" s="8">
        <f>IF(false,"005-1515", "005-1515")</f>
      </c>
      <c r="D68" t="s" s="8">
        <v>67</v>
      </c>
      <c r="E68" t="n" s="8">
        <v>1.0</v>
      </c>
      <c r="F68" t="n" s="8">
        <v>820.0</v>
      </c>
      <c r="G68" t="s" s="8">
        <v>53</v>
      </c>
      <c r="H68" t="s" s="8">
        <v>50</v>
      </c>
      <c r="I68" t="s" s="8">
        <v>160</v>
      </c>
    </row>
    <row r="69" ht="16.0" customHeight="true">
      <c r="A69" t="n" s="7">
        <v>4.4793579E7</v>
      </c>
      <c r="B69" t="s" s="8">
        <v>56</v>
      </c>
      <c r="C69" t="n" s="8">
        <f>IF(false,"005-1514", "005-1514")</f>
      </c>
      <c r="D69" t="s" s="8">
        <v>161</v>
      </c>
      <c r="E69" t="n" s="8">
        <v>1.0</v>
      </c>
      <c r="F69" t="n" s="8">
        <v>820.0</v>
      </c>
      <c r="G69" t="s" s="8">
        <v>53</v>
      </c>
      <c r="H69" t="s" s="8">
        <v>50</v>
      </c>
      <c r="I69" t="s" s="8">
        <v>160</v>
      </c>
    </row>
    <row r="70" ht="16.0" customHeight="true">
      <c r="A70" t="n" s="7">
        <v>4.4800771E7</v>
      </c>
      <c r="B70" t="s" s="8">
        <v>56</v>
      </c>
      <c r="C70" t="n" s="8">
        <f>IF(false,"005-1517", "005-1517")</f>
      </c>
      <c r="D70" t="s" s="8">
        <v>69</v>
      </c>
      <c r="E70" t="n" s="8">
        <v>2.0</v>
      </c>
      <c r="F70" t="n" s="8">
        <v>1610.0</v>
      </c>
      <c r="G70" t="s" s="8">
        <v>53</v>
      </c>
      <c r="H70" t="s" s="8">
        <v>50</v>
      </c>
      <c r="I70" t="s" s="8">
        <v>162</v>
      </c>
    </row>
    <row r="71" ht="16.0" customHeight="true">
      <c r="A71" t="n" s="7">
        <v>4.477939E7</v>
      </c>
      <c r="B71" t="s" s="8">
        <v>56</v>
      </c>
      <c r="C71" t="n" s="8">
        <f>IF(false,"005-1250", "005-1250")</f>
      </c>
      <c r="D71" t="s" s="8">
        <v>163</v>
      </c>
      <c r="E71" t="n" s="8">
        <v>1.0</v>
      </c>
      <c r="F71" t="n" s="8">
        <v>1589.0</v>
      </c>
      <c r="G71" t="s" s="8">
        <v>53</v>
      </c>
      <c r="H71" t="s" s="8">
        <v>50</v>
      </c>
      <c r="I71" t="s" s="8">
        <v>164</v>
      </c>
    </row>
    <row r="72" ht="16.0" customHeight="true">
      <c r="A72" t="n" s="7">
        <v>4.4779723E7</v>
      </c>
      <c r="B72" t="s" s="8">
        <v>56</v>
      </c>
      <c r="C72" t="n" s="8">
        <f>IF(false,"01-004213", "01-004213")</f>
      </c>
      <c r="D72" t="s" s="8">
        <v>165</v>
      </c>
      <c r="E72" t="n" s="8">
        <v>1.0</v>
      </c>
      <c r="F72" t="n" s="8">
        <v>1259.0</v>
      </c>
      <c r="G72" t="s" s="8">
        <v>53</v>
      </c>
      <c r="H72" t="s" s="8">
        <v>50</v>
      </c>
      <c r="I72" t="s" s="8">
        <v>166</v>
      </c>
    </row>
    <row r="73" ht="16.0" customHeight="true">
      <c r="A73" t="n" s="7">
        <v>4.4761722E7</v>
      </c>
      <c r="B73" t="s" s="8">
        <v>56</v>
      </c>
      <c r="C73" t="n" s="8">
        <f>IF(false,"01-003884", "01-003884")</f>
      </c>
      <c r="D73" t="s" s="8">
        <v>59</v>
      </c>
      <c r="E73" t="n" s="8">
        <v>1.0</v>
      </c>
      <c r="F73" t="n" s="8">
        <v>1.0</v>
      </c>
      <c r="G73" t="s" s="8">
        <v>53</v>
      </c>
      <c r="H73" t="s" s="8">
        <v>50</v>
      </c>
      <c r="I73" t="s" s="8">
        <v>167</v>
      </c>
    </row>
    <row r="74" ht="16.0" customHeight="true">
      <c r="A74" t="n" s="7">
        <v>4.4705301E7</v>
      </c>
      <c r="B74" t="s" s="8">
        <v>56</v>
      </c>
      <c r="C74" t="n" s="8">
        <f>IF(false,"120922784", "120922784")</f>
      </c>
      <c r="D74" t="s" s="8">
        <v>168</v>
      </c>
      <c r="E74" t="n" s="8">
        <v>1.0</v>
      </c>
      <c r="F74" t="n" s="8">
        <v>553.0</v>
      </c>
      <c r="G74" t="s" s="8">
        <v>53</v>
      </c>
      <c r="H74" t="s" s="8">
        <v>50</v>
      </c>
      <c r="I74" t="s" s="8">
        <v>169</v>
      </c>
    </row>
    <row r="75" ht="16.0" customHeight="true">
      <c r="A75" t="n" s="7">
        <v>4.4740943E7</v>
      </c>
      <c r="B75" t="s" s="8">
        <v>56</v>
      </c>
      <c r="C75" t="n" s="8">
        <f>IF(false,"120921942", "120921942")</f>
      </c>
      <c r="D75" t="s" s="8">
        <v>82</v>
      </c>
      <c r="E75" t="n" s="8">
        <v>1.0</v>
      </c>
      <c r="F75" t="n" s="8">
        <v>1412.0</v>
      </c>
      <c r="G75" t="s" s="8">
        <v>53</v>
      </c>
      <c r="H75" t="s" s="8">
        <v>50</v>
      </c>
      <c r="I75" t="s" s="8">
        <v>170</v>
      </c>
    </row>
    <row r="76" ht="16.0" customHeight="true">
      <c r="A76" t="n" s="7">
        <v>4.4794854E7</v>
      </c>
      <c r="B76" t="s" s="8">
        <v>56</v>
      </c>
      <c r="C76" t="n" s="8">
        <f>IF(false,"005-1515", "005-1515")</f>
      </c>
      <c r="D76" t="s" s="8">
        <v>67</v>
      </c>
      <c r="E76" t="n" s="8">
        <v>2.0</v>
      </c>
      <c r="F76" t="n" s="8">
        <v>1293.0</v>
      </c>
      <c r="G76" t="s" s="8">
        <v>53</v>
      </c>
      <c r="H76" t="s" s="8">
        <v>50</v>
      </c>
      <c r="I76" t="s" s="8">
        <v>171</v>
      </c>
    </row>
    <row r="77" ht="16.0" customHeight="true">
      <c r="A77" t="n" s="7">
        <v>4.483348E7</v>
      </c>
      <c r="B77" t="s" s="8">
        <v>54</v>
      </c>
      <c r="C77" t="n" s="8">
        <f>IF(false,"005-1514", "005-1514")</f>
      </c>
      <c r="D77" t="s" s="8">
        <v>161</v>
      </c>
      <c r="E77" t="n" s="8">
        <v>1.0</v>
      </c>
      <c r="F77" t="n" s="8">
        <v>966.0</v>
      </c>
      <c r="G77" t="s" s="8">
        <v>53</v>
      </c>
      <c r="H77" t="s" s="8">
        <v>50</v>
      </c>
      <c r="I77" t="s" s="8">
        <v>172</v>
      </c>
    </row>
    <row r="78" ht="16.0" customHeight="true">
      <c r="A78" t="n" s="7">
        <v>4.4834063E7</v>
      </c>
      <c r="B78" t="s" s="8">
        <v>54</v>
      </c>
      <c r="C78" t="n" s="8">
        <f>IF(false,"000-631", "000-631")</f>
      </c>
      <c r="D78" t="s" s="8">
        <v>173</v>
      </c>
      <c r="E78" t="n" s="8">
        <v>1.0</v>
      </c>
      <c r="F78" t="n" s="8">
        <v>505.0</v>
      </c>
      <c r="G78" t="s" s="8">
        <v>53</v>
      </c>
      <c r="H78" t="s" s="8">
        <v>50</v>
      </c>
      <c r="I78" t="s" s="8">
        <v>174</v>
      </c>
    </row>
    <row r="79" ht="16.0" customHeight="true">
      <c r="A79" t="n" s="7">
        <v>4.4833385E7</v>
      </c>
      <c r="B79" t="s" s="8">
        <v>54</v>
      </c>
      <c r="C79" t="n" s="8">
        <f>IF(false,"003-319", "003-319")</f>
      </c>
      <c r="D79" t="s" s="8">
        <v>175</v>
      </c>
      <c r="E79" t="n" s="8">
        <v>1.0</v>
      </c>
      <c r="F79" t="n" s="8">
        <v>1299.0</v>
      </c>
      <c r="G79" t="s" s="8">
        <v>53</v>
      </c>
      <c r="H79" t="s" s="8">
        <v>50</v>
      </c>
      <c r="I79" t="s" s="8">
        <v>176</v>
      </c>
    </row>
    <row r="80" ht="16.0" customHeight="true">
      <c r="A80" t="n" s="7">
        <v>4.4834278E7</v>
      </c>
      <c r="B80" t="s" s="8">
        <v>54</v>
      </c>
      <c r="C80" t="n" s="8">
        <f>IF(false,"005-1515", "005-1515")</f>
      </c>
      <c r="D80" t="s" s="8">
        <v>67</v>
      </c>
      <c r="E80" t="n" s="8">
        <v>1.0</v>
      </c>
      <c r="F80" t="n" s="8">
        <v>806.0</v>
      </c>
      <c r="G80" t="s" s="8">
        <v>53</v>
      </c>
      <c r="H80" t="s" s="8">
        <v>50</v>
      </c>
      <c r="I80" t="s" s="8">
        <v>177</v>
      </c>
    </row>
    <row r="81" ht="16.0" customHeight="true">
      <c r="A81" t="n" s="7">
        <v>4.4834278E7</v>
      </c>
      <c r="B81" t="s" s="8">
        <v>54</v>
      </c>
      <c r="C81" t="n" s="8">
        <f>IF(false,"120922352", "120922352")</f>
      </c>
      <c r="D81" t="s" s="8">
        <v>178</v>
      </c>
      <c r="E81" t="n" s="8">
        <v>1.0</v>
      </c>
      <c r="F81" t="n" s="8">
        <v>696.0</v>
      </c>
      <c r="G81" t="s" s="8">
        <v>53</v>
      </c>
      <c r="H81" t="s" s="8">
        <v>50</v>
      </c>
      <c r="I81" t="s" s="8">
        <v>177</v>
      </c>
    </row>
    <row r="82" ht="16.0" customHeight="true">
      <c r="A82" t="n" s="7">
        <v>4.4844186E7</v>
      </c>
      <c r="B82" t="s" s="8">
        <v>54</v>
      </c>
      <c r="C82" t="n" s="8">
        <f>IF(false,"005-1511", "005-1511")</f>
      </c>
      <c r="D82" t="s" s="8">
        <v>179</v>
      </c>
      <c r="E82" t="n" s="8">
        <v>1.0</v>
      </c>
      <c r="F82" t="n" s="8">
        <v>928.0</v>
      </c>
      <c r="G82" t="s" s="8">
        <v>53</v>
      </c>
      <c r="H82" t="s" s="8">
        <v>50</v>
      </c>
      <c r="I82" t="s" s="8">
        <v>180</v>
      </c>
    </row>
    <row r="83" ht="16.0" customHeight="true">
      <c r="A83" t="n" s="7">
        <v>4.4844186E7</v>
      </c>
      <c r="B83" t="s" s="8">
        <v>54</v>
      </c>
      <c r="C83" t="n" s="8">
        <f>IF(false,"005-1515", "005-1515")</f>
      </c>
      <c r="D83" t="s" s="8">
        <v>67</v>
      </c>
      <c r="E83" t="n" s="8">
        <v>1.0</v>
      </c>
      <c r="F83" t="n" s="8">
        <v>917.0</v>
      </c>
      <c r="G83" t="s" s="8">
        <v>53</v>
      </c>
      <c r="H83" t="s" s="8">
        <v>50</v>
      </c>
      <c r="I83" t="s" s="8">
        <v>180</v>
      </c>
    </row>
    <row r="84" ht="16.0" customHeight="true">
      <c r="A84" t="n" s="7">
        <v>4.479362E7</v>
      </c>
      <c r="B84" t="s" s="8">
        <v>56</v>
      </c>
      <c r="C84" t="n" s="8">
        <f>IF(false,"002-106", "002-106")</f>
      </c>
      <c r="D84" t="s" s="8">
        <v>181</v>
      </c>
      <c r="E84" t="n" s="8">
        <v>1.0</v>
      </c>
      <c r="F84" t="n" s="8">
        <v>1287.0</v>
      </c>
      <c r="G84" t="s" s="8">
        <v>53</v>
      </c>
      <c r="H84" t="s" s="8">
        <v>50</v>
      </c>
      <c r="I84" t="s" s="8">
        <v>182</v>
      </c>
    </row>
    <row r="85" ht="16.0" customHeight="true">
      <c r="A85" t="n" s="7">
        <v>4.4788861E7</v>
      </c>
      <c r="B85" t="s" s="8">
        <v>56</v>
      </c>
      <c r="C85" t="n" s="8">
        <f>IF(false,"120922352", "120922352")</f>
      </c>
      <c r="D85" t="s" s="8">
        <v>178</v>
      </c>
      <c r="E85" t="n" s="8">
        <v>1.0</v>
      </c>
      <c r="F85" t="n" s="8">
        <v>835.0</v>
      </c>
      <c r="G85" t="s" s="8">
        <v>53</v>
      </c>
      <c r="H85" t="s" s="8">
        <v>50</v>
      </c>
      <c r="I85" t="s" s="8">
        <v>183</v>
      </c>
    </row>
    <row r="86" ht="16.0" customHeight="true">
      <c r="A86" t="n" s="7">
        <v>4.4791079E7</v>
      </c>
      <c r="B86" t="s" s="8">
        <v>56</v>
      </c>
      <c r="C86" t="n" s="8">
        <f>IF(false,"005-1516", "005-1516")</f>
      </c>
      <c r="D86" t="s" s="8">
        <v>65</v>
      </c>
      <c r="E86" t="n" s="8">
        <v>1.0</v>
      </c>
      <c r="F86" t="n" s="8">
        <v>966.0</v>
      </c>
      <c r="G86" t="s" s="8">
        <v>53</v>
      </c>
      <c r="H86" t="s" s="8">
        <v>50</v>
      </c>
      <c r="I86" t="s" s="8">
        <v>184</v>
      </c>
    </row>
    <row r="87" ht="16.0" customHeight="true">
      <c r="A87" t="n" s="7">
        <v>4.4803543E7</v>
      </c>
      <c r="B87" t="s" s="8">
        <v>56</v>
      </c>
      <c r="C87" t="n" s="8">
        <f>IF(false,"005-1516", "005-1516")</f>
      </c>
      <c r="D87" t="s" s="8">
        <v>65</v>
      </c>
      <c r="E87" t="n" s="8">
        <v>1.0</v>
      </c>
      <c r="F87" t="n" s="8">
        <v>647.0</v>
      </c>
      <c r="G87" t="s" s="8">
        <v>53</v>
      </c>
      <c r="H87" t="s" s="8">
        <v>50</v>
      </c>
      <c r="I87" t="s" s="8">
        <v>185</v>
      </c>
    </row>
    <row r="88" ht="16.0" customHeight="true">
      <c r="A88" t="n" s="7">
        <v>4.4792208E7</v>
      </c>
      <c r="B88" t="s" s="8">
        <v>56</v>
      </c>
      <c r="C88" t="n" s="8">
        <f>IF(false,"120921545", "120921545")</f>
      </c>
      <c r="D88" t="s" s="8">
        <v>75</v>
      </c>
      <c r="E88" t="n" s="8">
        <v>1.0</v>
      </c>
      <c r="F88" t="n" s="8">
        <v>784.0</v>
      </c>
      <c r="G88" t="s" s="8">
        <v>53</v>
      </c>
      <c r="H88" t="s" s="8">
        <v>50</v>
      </c>
      <c r="I88" t="s" s="8">
        <v>186</v>
      </c>
    </row>
    <row r="89" ht="16.0" customHeight="true">
      <c r="A89" t="n" s="7">
        <v>4.4795874E7</v>
      </c>
      <c r="B89" t="s" s="8">
        <v>56</v>
      </c>
      <c r="C89" t="n" s="8">
        <f>IF(false,"003-319", "003-319")</f>
      </c>
      <c r="D89" t="s" s="8">
        <v>175</v>
      </c>
      <c r="E89" t="n" s="8">
        <v>1.0</v>
      </c>
      <c r="F89" t="n" s="8">
        <v>1098.0</v>
      </c>
      <c r="G89" t="s" s="8">
        <v>53</v>
      </c>
      <c r="H89" t="s" s="8">
        <v>50</v>
      </c>
      <c r="I89" t="s" s="8">
        <v>187</v>
      </c>
    </row>
    <row r="90" ht="16.0" customHeight="true">
      <c r="A90" t="n" s="7">
        <v>4.4624047E7</v>
      </c>
      <c r="B90" t="s" s="8">
        <v>64</v>
      </c>
      <c r="C90" t="n" s="8">
        <f>IF(false,"01-004061", "01-004061")</f>
      </c>
      <c r="D90" t="s" s="8">
        <v>188</v>
      </c>
      <c r="E90" t="n" s="8">
        <v>1.0</v>
      </c>
      <c r="F90" t="n" s="8">
        <v>751.0</v>
      </c>
      <c r="G90" t="s" s="8">
        <v>53</v>
      </c>
      <c r="H90" t="s" s="8">
        <v>50</v>
      </c>
      <c r="I90" t="s" s="8">
        <v>189</v>
      </c>
    </row>
    <row r="91" ht="16.0" customHeight="true">
      <c r="A91" t="n" s="7">
        <v>4.4781844E7</v>
      </c>
      <c r="B91" t="s" s="8">
        <v>56</v>
      </c>
      <c r="C91" t="n" s="8">
        <f>IF(false,"01-004213", "01-004213")</f>
      </c>
      <c r="D91" t="s" s="8">
        <v>165</v>
      </c>
      <c r="E91" t="n" s="8">
        <v>2.0</v>
      </c>
      <c r="F91" t="n" s="8">
        <v>2978.0</v>
      </c>
      <c r="G91" t="s" s="8">
        <v>53</v>
      </c>
      <c r="H91" t="s" s="8">
        <v>50</v>
      </c>
      <c r="I91" t="s" s="8">
        <v>190</v>
      </c>
    </row>
    <row r="92" ht="16.0" customHeight="true">
      <c r="A92" t="n" s="7">
        <v>4.4862591E7</v>
      </c>
      <c r="B92" t="s" s="8">
        <v>54</v>
      </c>
      <c r="C92" t="n" s="8">
        <f>IF(false,"005-1515", "005-1515")</f>
      </c>
      <c r="D92" t="s" s="8">
        <v>67</v>
      </c>
      <c r="E92" t="n" s="8">
        <v>1.0</v>
      </c>
      <c r="F92" t="n" s="8">
        <v>966.0</v>
      </c>
      <c r="G92" t="s" s="8">
        <v>53</v>
      </c>
      <c r="H92" t="s" s="8">
        <v>50</v>
      </c>
      <c r="I92" t="s" s="8">
        <v>191</v>
      </c>
    </row>
    <row r="93" ht="16.0" customHeight="true">
      <c r="A93" t="n" s="7">
        <v>4.479359E7</v>
      </c>
      <c r="B93" t="s" s="8">
        <v>56</v>
      </c>
      <c r="C93" t="n" s="8">
        <f>IF(false,"003-319", "003-319")</f>
      </c>
      <c r="D93" t="s" s="8">
        <v>175</v>
      </c>
      <c r="E93" t="n" s="8">
        <v>1.0</v>
      </c>
      <c r="F93" t="n" s="8">
        <v>1.0</v>
      </c>
      <c r="G93" t="s" s="8">
        <v>53</v>
      </c>
      <c r="H93" t="s" s="8">
        <v>50</v>
      </c>
      <c r="I93" t="s" s="8">
        <v>192</v>
      </c>
    </row>
    <row r="94" ht="16.0" customHeight="true">
      <c r="A94" t="n" s="7">
        <v>4.4879229E7</v>
      </c>
      <c r="B94" t="s" s="8">
        <v>54</v>
      </c>
      <c r="C94" t="n" s="8">
        <f>IF(false,"01-003956", "01-003956")</f>
      </c>
      <c r="D94" t="s" s="8">
        <v>193</v>
      </c>
      <c r="E94" t="n" s="8">
        <v>1.0</v>
      </c>
      <c r="F94" t="n" s="8">
        <v>462.0</v>
      </c>
      <c r="G94" t="s" s="8">
        <v>53</v>
      </c>
      <c r="H94" t="s" s="8">
        <v>50</v>
      </c>
      <c r="I94" t="s" s="8">
        <v>194</v>
      </c>
    </row>
    <row r="95" ht="16.0" customHeight="true">
      <c r="A95" t="n" s="7">
        <v>4.4825814E7</v>
      </c>
      <c r="B95" t="s" s="8">
        <v>54</v>
      </c>
      <c r="C95" t="n" s="8">
        <f>IF(false,"003-318", "003-318")</f>
      </c>
      <c r="D95" t="s" s="8">
        <v>143</v>
      </c>
      <c r="E95" t="n" s="8">
        <v>1.0</v>
      </c>
      <c r="F95" t="n" s="8">
        <v>1489.0</v>
      </c>
      <c r="G95" t="s" s="8">
        <v>53</v>
      </c>
      <c r="H95" t="s" s="8">
        <v>50</v>
      </c>
      <c r="I95" t="s" s="8">
        <v>195</v>
      </c>
    </row>
    <row r="96" ht="16.0" customHeight="true">
      <c r="A96" t="n" s="7">
        <v>4.4809596E7</v>
      </c>
      <c r="B96" t="s" s="8">
        <v>54</v>
      </c>
      <c r="C96" t="n" s="8">
        <f>IF(false,"005-1516", "005-1516")</f>
      </c>
      <c r="D96" t="s" s="8">
        <v>65</v>
      </c>
      <c r="E96" t="n" s="8">
        <v>1.0</v>
      </c>
      <c r="F96" t="n" s="8">
        <v>1.0</v>
      </c>
      <c r="G96" t="s" s="8">
        <v>53</v>
      </c>
      <c r="H96" t="s" s="8">
        <v>50</v>
      </c>
      <c r="I96" t="s" s="8">
        <v>196</v>
      </c>
    </row>
    <row r="97" ht="16.0" customHeight="true">
      <c r="A97" t="n" s="7">
        <v>4.4861021E7</v>
      </c>
      <c r="B97" t="s" s="8">
        <v>54</v>
      </c>
      <c r="C97" t="n" s="8">
        <f>IF(false,"005-1111", "005-1111")</f>
      </c>
      <c r="D97" t="s" s="8">
        <v>197</v>
      </c>
      <c r="E97" t="n" s="8">
        <v>1.0</v>
      </c>
      <c r="F97" t="n" s="8">
        <v>1699.0</v>
      </c>
      <c r="G97" t="s" s="8">
        <v>53</v>
      </c>
      <c r="H97" t="s" s="8">
        <v>50</v>
      </c>
      <c r="I97" t="s" s="8">
        <v>198</v>
      </c>
    </row>
    <row r="98" ht="16.0" customHeight="true">
      <c r="A98" t="n" s="7">
        <v>4.4739607E7</v>
      </c>
      <c r="B98" t="s" s="8">
        <v>56</v>
      </c>
      <c r="C98" t="n" s="8">
        <f>IF(false,"01-003884", "01-003884")</f>
      </c>
      <c r="D98" t="s" s="8">
        <v>59</v>
      </c>
      <c r="E98" t="n" s="8">
        <v>2.0</v>
      </c>
      <c r="F98" t="n" s="8">
        <v>1869.0</v>
      </c>
      <c r="G98" t="s" s="8">
        <v>53</v>
      </c>
      <c r="H98" t="s" s="8">
        <v>50</v>
      </c>
      <c r="I98" t="s" s="8">
        <v>199</v>
      </c>
    </row>
    <row r="99" ht="16.0" customHeight="true">
      <c r="A99" t="n" s="7">
        <v>4.4826064E7</v>
      </c>
      <c r="B99" t="s" s="8">
        <v>54</v>
      </c>
      <c r="C99" t="n" s="8">
        <f>IF(false,"005-1515", "005-1515")</f>
      </c>
      <c r="D99" t="s" s="8">
        <v>67</v>
      </c>
      <c r="E99" t="n" s="8">
        <v>1.0</v>
      </c>
      <c r="F99" t="n" s="8">
        <v>788.0</v>
      </c>
      <c r="G99" t="s" s="8">
        <v>53</v>
      </c>
      <c r="H99" t="s" s="8">
        <v>50</v>
      </c>
      <c r="I99" t="s" s="8">
        <v>200</v>
      </c>
    </row>
    <row r="100" ht="16.0" customHeight="true">
      <c r="A100" t="n" s="7">
        <v>4.4886696E7</v>
      </c>
      <c r="B100" t="s" s="8">
        <v>54</v>
      </c>
      <c r="C100" t="n" s="8">
        <f>IF(false,"120922551", "120922551")</f>
      </c>
      <c r="D100" t="s" s="8">
        <v>201</v>
      </c>
      <c r="E100" t="n" s="8">
        <v>1.0</v>
      </c>
      <c r="F100" t="n" s="8">
        <v>634.0</v>
      </c>
      <c r="G100" t="s" s="8">
        <v>53</v>
      </c>
      <c r="H100" t="s" s="8">
        <v>50</v>
      </c>
      <c r="I100" t="s" s="8">
        <v>202</v>
      </c>
    </row>
    <row r="101" ht="16.0" customHeight="true">
      <c r="A101" t="n" s="7">
        <v>4.4865582E7</v>
      </c>
      <c r="B101" t="s" s="8">
        <v>54</v>
      </c>
      <c r="C101" t="n" s="8">
        <f>IF(false,"003-319", "003-319")</f>
      </c>
      <c r="D101" t="s" s="8">
        <v>175</v>
      </c>
      <c r="E101" t="n" s="8">
        <v>2.0</v>
      </c>
      <c r="F101" t="n" s="8">
        <v>2316.0</v>
      </c>
      <c r="G101" t="s" s="8">
        <v>53</v>
      </c>
      <c r="H101" t="s" s="8">
        <v>50</v>
      </c>
      <c r="I101" t="s" s="8">
        <v>203</v>
      </c>
    </row>
    <row r="102" ht="16.0" customHeight="true">
      <c r="A102" t="n" s="7">
        <v>4.4798912E7</v>
      </c>
      <c r="B102" t="s" s="8">
        <v>56</v>
      </c>
      <c r="C102" t="n" s="8">
        <f>IF(false,"005-1516", "005-1516")</f>
      </c>
      <c r="D102" t="s" s="8">
        <v>65</v>
      </c>
      <c r="E102" t="n" s="8">
        <v>1.0</v>
      </c>
      <c r="F102" t="n" s="8">
        <v>805.0</v>
      </c>
      <c r="G102" t="s" s="8">
        <v>53</v>
      </c>
      <c r="H102" t="s" s="8">
        <v>50</v>
      </c>
      <c r="I102" t="s" s="8">
        <v>204</v>
      </c>
    </row>
    <row r="103" ht="16.0" customHeight="true">
      <c r="A103" t="n" s="7">
        <v>4.4760724E7</v>
      </c>
      <c r="B103" t="s" s="8">
        <v>56</v>
      </c>
      <c r="C103" t="n" s="8">
        <f>IF(false,"120921471", "120921471")</f>
      </c>
      <c r="D103" t="s" s="8">
        <v>205</v>
      </c>
      <c r="E103" t="n" s="8">
        <v>1.0</v>
      </c>
      <c r="F103" t="n" s="8">
        <v>683.0</v>
      </c>
      <c r="G103" t="s" s="8">
        <v>53</v>
      </c>
      <c r="H103" t="s" s="8">
        <v>50</v>
      </c>
      <c r="I103" t="s" s="8">
        <v>206</v>
      </c>
    </row>
    <row r="104" ht="16.0" customHeight="true">
      <c r="A104" t="n" s="7">
        <v>4.4805717E7</v>
      </c>
      <c r="B104" t="s" s="8">
        <v>56</v>
      </c>
      <c r="C104" t="n" s="8">
        <f>IF(false,"003-315", "003-315")</f>
      </c>
      <c r="D104" t="s" s="8">
        <v>138</v>
      </c>
      <c r="E104" t="n" s="8">
        <v>1.0</v>
      </c>
      <c r="F104" t="n" s="8">
        <v>1329.0</v>
      </c>
      <c r="G104" t="s" s="8">
        <v>53</v>
      </c>
      <c r="H104" t="s" s="8">
        <v>50</v>
      </c>
      <c r="I104" t="s" s="8">
        <v>207</v>
      </c>
    </row>
    <row r="105" ht="16.0" customHeight="true">
      <c r="A105" t="n" s="7">
        <v>4.4718701E7</v>
      </c>
      <c r="B105" t="s" s="8">
        <v>56</v>
      </c>
      <c r="C105" t="n" s="8">
        <f>IF(false,"005-1514", "005-1514")</f>
      </c>
      <c r="D105" t="s" s="8">
        <v>161</v>
      </c>
      <c r="E105" t="n" s="8">
        <v>1.0</v>
      </c>
      <c r="F105" t="n" s="8">
        <v>583.0</v>
      </c>
      <c r="G105" t="s" s="8">
        <v>53</v>
      </c>
      <c r="H105" t="s" s="8">
        <v>50</v>
      </c>
      <c r="I105" t="s" s="8">
        <v>208</v>
      </c>
    </row>
    <row r="106" ht="16.0" customHeight="true">
      <c r="A106" t="n" s="7">
        <v>4.4813332E7</v>
      </c>
      <c r="B106" t="s" s="8">
        <v>54</v>
      </c>
      <c r="C106" t="n" s="8">
        <f>IF(false,"003-319", "003-319")</f>
      </c>
      <c r="D106" t="s" s="8">
        <v>175</v>
      </c>
      <c r="E106" t="n" s="8">
        <v>1.0</v>
      </c>
      <c r="F106" t="n" s="8">
        <v>1001.0</v>
      </c>
      <c r="G106" t="s" s="8">
        <v>53</v>
      </c>
      <c r="H106" t="s" s="8">
        <v>50</v>
      </c>
      <c r="I106" t="s" s="8">
        <v>209</v>
      </c>
    </row>
    <row r="107" ht="16.0" customHeight="true">
      <c r="A107" t="n" s="7">
        <v>4.4813332E7</v>
      </c>
      <c r="B107" t="s" s="8">
        <v>54</v>
      </c>
      <c r="C107" t="n" s="8">
        <f>IF(false,"005-1512", "005-1512")</f>
      </c>
      <c r="D107" t="s" s="8">
        <v>210</v>
      </c>
      <c r="E107" t="n" s="8">
        <v>1.0</v>
      </c>
      <c r="F107" t="n" s="8">
        <v>755.0</v>
      </c>
      <c r="G107" t="s" s="8">
        <v>53</v>
      </c>
      <c r="H107" t="s" s="8">
        <v>50</v>
      </c>
      <c r="I107" t="s" s="8">
        <v>209</v>
      </c>
    </row>
    <row r="108" ht="16.0" customHeight="true">
      <c r="A108" t="n" s="7">
        <v>4.4813332E7</v>
      </c>
      <c r="B108" t="s" s="8">
        <v>54</v>
      </c>
      <c r="C108" t="n" s="8">
        <f>IF(false,"005-1514", "005-1514")</f>
      </c>
      <c r="D108" t="s" s="8">
        <v>161</v>
      </c>
      <c r="E108" t="n" s="8">
        <v>1.0</v>
      </c>
      <c r="F108" t="n" s="8">
        <v>746.0</v>
      </c>
      <c r="G108" t="s" s="8">
        <v>53</v>
      </c>
      <c r="H108" t="s" s="8">
        <v>50</v>
      </c>
      <c r="I108" t="s" s="8">
        <v>209</v>
      </c>
    </row>
    <row r="109" ht="16.0" customHeight="true">
      <c r="A109" t="n" s="7">
        <v>4.4799712E7</v>
      </c>
      <c r="B109" t="s" s="8">
        <v>56</v>
      </c>
      <c r="C109" t="n" s="8">
        <f>IF(false,"005-1516", "005-1516")</f>
      </c>
      <c r="D109" t="s" s="8">
        <v>65</v>
      </c>
      <c r="E109" t="n" s="8">
        <v>1.0</v>
      </c>
      <c r="F109" t="n" s="8">
        <v>8.0</v>
      </c>
      <c r="G109" t="s" s="8">
        <v>53</v>
      </c>
      <c r="H109" t="s" s="8">
        <v>50</v>
      </c>
      <c r="I109" t="s" s="8">
        <v>211</v>
      </c>
    </row>
    <row r="110" ht="16.0" customHeight="true">
      <c r="A110" t="n" s="7">
        <v>4.479492E7</v>
      </c>
      <c r="B110" t="s" s="8">
        <v>56</v>
      </c>
      <c r="C110" t="n" s="8">
        <f>IF(false,"003-315", "003-315")</f>
      </c>
      <c r="D110" t="s" s="8">
        <v>138</v>
      </c>
      <c r="E110" t="n" s="8">
        <v>1.0</v>
      </c>
      <c r="F110" t="n" s="8">
        <v>683.0</v>
      </c>
      <c r="G110" t="s" s="8">
        <v>53</v>
      </c>
      <c r="H110" t="s" s="8">
        <v>50</v>
      </c>
      <c r="I110" t="s" s="8">
        <v>212</v>
      </c>
    </row>
    <row r="111" ht="16.0" customHeight="true">
      <c r="A111" t="n" s="7">
        <v>4.4773363E7</v>
      </c>
      <c r="B111" t="s" s="8">
        <v>56</v>
      </c>
      <c r="C111" t="n" s="8">
        <f>IF(false,"120921942", "120921942")</f>
      </c>
      <c r="D111" t="s" s="8">
        <v>82</v>
      </c>
      <c r="E111" t="n" s="8">
        <v>1.0</v>
      </c>
      <c r="F111" t="n" s="8">
        <v>1686.0</v>
      </c>
      <c r="G111" t="s" s="8">
        <v>53</v>
      </c>
      <c r="H111" t="s" s="8">
        <v>50</v>
      </c>
      <c r="I111" t="s" s="8">
        <v>213</v>
      </c>
    </row>
    <row r="112" ht="16.0" customHeight="true">
      <c r="A112" t="n" s="7">
        <v>4.4767077E7</v>
      </c>
      <c r="B112" t="s" s="8">
        <v>56</v>
      </c>
      <c r="C112" t="n" s="8">
        <f>IF(false,"120921651", "120921651")</f>
      </c>
      <c r="D112" t="s" s="8">
        <v>214</v>
      </c>
      <c r="E112" t="n" s="8">
        <v>1.0</v>
      </c>
      <c r="F112" t="n" s="8">
        <v>910.0</v>
      </c>
      <c r="G112" t="s" s="8">
        <v>53</v>
      </c>
      <c r="H112" t="s" s="8">
        <v>50</v>
      </c>
      <c r="I112" t="s" s="8">
        <v>215</v>
      </c>
    </row>
    <row r="113" ht="16.0" customHeight="true">
      <c r="A113" t="n" s="7">
        <v>4.4815899E7</v>
      </c>
      <c r="B113" t="s" s="8">
        <v>54</v>
      </c>
      <c r="C113" t="n" s="8">
        <f>IF(false,"005-1512", "005-1512")</f>
      </c>
      <c r="D113" t="s" s="8">
        <v>210</v>
      </c>
      <c r="E113" t="n" s="8">
        <v>1.0</v>
      </c>
      <c r="F113" t="n" s="8">
        <v>979.0</v>
      </c>
      <c r="G113" t="s" s="8">
        <v>53</v>
      </c>
      <c r="H113" t="s" s="8">
        <v>50</v>
      </c>
      <c r="I113" t="s" s="8">
        <v>216</v>
      </c>
    </row>
    <row r="114" ht="16.0" customHeight="true">
      <c r="A114" t="n" s="7">
        <v>4.4825898E7</v>
      </c>
      <c r="B114" t="s" s="8">
        <v>54</v>
      </c>
      <c r="C114" t="n" s="8">
        <f>IF(false,"120921904", "120921904")</f>
      </c>
      <c r="D114" t="s" s="8">
        <v>217</v>
      </c>
      <c r="E114" t="n" s="8">
        <v>1.0</v>
      </c>
      <c r="F114" t="n" s="8">
        <v>693.0</v>
      </c>
      <c r="G114" t="s" s="8">
        <v>53</v>
      </c>
      <c r="H114" t="s" s="8">
        <v>50</v>
      </c>
      <c r="I114" t="s" s="8">
        <v>218</v>
      </c>
    </row>
    <row r="115" ht="16.0" customHeight="true">
      <c r="A115" t="n" s="7">
        <v>4.4802016E7</v>
      </c>
      <c r="B115" t="s" s="8">
        <v>56</v>
      </c>
      <c r="C115" t="n" s="8">
        <f>IF(false,"120922005", "120922005")</f>
      </c>
      <c r="D115" t="s" s="8">
        <v>219</v>
      </c>
      <c r="E115" t="n" s="8">
        <v>3.0</v>
      </c>
      <c r="F115" t="n" s="8">
        <v>4650.0</v>
      </c>
      <c r="G115" t="s" s="8">
        <v>53</v>
      </c>
      <c r="H115" t="s" s="8">
        <v>50</v>
      </c>
      <c r="I115" t="s" s="8">
        <v>220</v>
      </c>
    </row>
    <row r="116" ht="16.0" customHeight="true">
      <c r="A116" t="n" s="7">
        <v>4.4804998E7</v>
      </c>
      <c r="B116" t="s" s="8">
        <v>56</v>
      </c>
      <c r="C116" t="n" s="8">
        <f>IF(false,"005-1250", "005-1250")</f>
      </c>
      <c r="D116" t="s" s="8">
        <v>163</v>
      </c>
      <c r="E116" t="n" s="8">
        <v>3.0</v>
      </c>
      <c r="F116" t="n" s="8">
        <v>3635.0</v>
      </c>
      <c r="G116" t="s" s="8">
        <v>53</v>
      </c>
      <c r="H116" t="s" s="8">
        <v>50</v>
      </c>
      <c r="I116" t="s" s="8">
        <v>221</v>
      </c>
    </row>
    <row r="117" ht="16.0" customHeight="true">
      <c r="A117" t="n" s="7">
        <v>4.4781059E7</v>
      </c>
      <c r="B117" t="s" s="8">
        <v>56</v>
      </c>
      <c r="C117" t="n" s="8">
        <f>IF(false,"120906022", "120906022")</f>
      </c>
      <c r="D117" t="s" s="8">
        <v>57</v>
      </c>
      <c r="E117" t="n" s="8">
        <v>4.0</v>
      </c>
      <c r="F117" t="n" s="8">
        <v>3956.0</v>
      </c>
      <c r="G117" t="s" s="8">
        <v>53</v>
      </c>
      <c r="H117" t="s" s="8">
        <v>50</v>
      </c>
      <c r="I117" t="s" s="8">
        <v>222</v>
      </c>
    </row>
    <row r="118" ht="16.0" customHeight="true">
      <c r="A118" t="n" s="7">
        <v>4.4816215E7</v>
      </c>
      <c r="B118" t="s" s="8">
        <v>54</v>
      </c>
      <c r="C118" t="n" s="8">
        <f>IF(false,"005-1514", "005-1514")</f>
      </c>
      <c r="D118" t="s" s="8">
        <v>161</v>
      </c>
      <c r="E118" t="n" s="8">
        <v>1.0</v>
      </c>
      <c r="F118" t="n" s="8">
        <v>966.0</v>
      </c>
      <c r="G118" t="s" s="8">
        <v>53</v>
      </c>
      <c r="H118" t="s" s="8">
        <v>50</v>
      </c>
      <c r="I118" t="s" s="8">
        <v>223</v>
      </c>
    </row>
    <row r="119" ht="16.0" customHeight="true">
      <c r="A119" t="n" s="7">
        <v>4.4804851E7</v>
      </c>
      <c r="B119" t="s" s="8">
        <v>56</v>
      </c>
      <c r="C119" t="n" s="8">
        <f>IF(false,"005-1273", "005-1273")</f>
      </c>
      <c r="D119" t="s" s="8">
        <v>99</v>
      </c>
      <c r="E119" t="n" s="8">
        <v>1.0</v>
      </c>
      <c r="F119" t="n" s="8">
        <v>868.0</v>
      </c>
      <c r="G119" t="s" s="8">
        <v>53</v>
      </c>
      <c r="H119" t="s" s="8">
        <v>50</v>
      </c>
      <c r="I119" t="s" s="8">
        <v>224</v>
      </c>
    </row>
    <row r="120" ht="16.0" customHeight="true">
      <c r="A120" t="n" s="7">
        <v>4.4804851E7</v>
      </c>
      <c r="B120" t="s" s="8">
        <v>56</v>
      </c>
      <c r="C120" t="n" s="8">
        <f>IF(false,"005-1138", "005-1138")</f>
      </c>
      <c r="D120" t="s" s="8">
        <v>225</v>
      </c>
      <c r="E120" t="n" s="8">
        <v>1.0</v>
      </c>
      <c r="F120" t="n" s="8">
        <v>699.0</v>
      </c>
      <c r="G120" t="s" s="8">
        <v>53</v>
      </c>
      <c r="H120" t="s" s="8">
        <v>50</v>
      </c>
      <c r="I120" t="s" s="8">
        <v>224</v>
      </c>
    </row>
    <row r="121" ht="16.0" customHeight="true">
      <c r="A121" t="n" s="7">
        <v>4.4808279E7</v>
      </c>
      <c r="B121" t="s" s="8">
        <v>54</v>
      </c>
      <c r="C121" t="n" s="8">
        <f>IF(false,"005-1516", "005-1516")</f>
      </c>
      <c r="D121" t="s" s="8">
        <v>65</v>
      </c>
      <c r="E121" t="n" s="8">
        <v>1.0</v>
      </c>
      <c r="F121" t="n" s="8">
        <v>1.0</v>
      </c>
      <c r="G121" t="s" s="8">
        <v>53</v>
      </c>
      <c r="H121" t="s" s="8">
        <v>50</v>
      </c>
      <c r="I121" t="s" s="8">
        <v>226</v>
      </c>
    </row>
    <row r="122" ht="16.0" customHeight="true">
      <c r="A122" t="n" s="7">
        <v>4.4780709E7</v>
      </c>
      <c r="B122" t="s" s="8">
        <v>56</v>
      </c>
      <c r="C122" t="n" s="8">
        <f>IF(false,"120921544", "120921544")</f>
      </c>
      <c r="D122" t="s" s="8">
        <v>227</v>
      </c>
      <c r="E122" t="n" s="8">
        <v>1.0</v>
      </c>
      <c r="F122" t="n" s="8">
        <v>879.0</v>
      </c>
      <c r="G122" t="s" s="8">
        <v>53</v>
      </c>
      <c r="H122" t="s" s="8">
        <v>50</v>
      </c>
      <c r="I122" t="s" s="8">
        <v>228</v>
      </c>
    </row>
    <row r="123" ht="16.0" customHeight="true">
      <c r="A123" t="n" s="7">
        <v>4.4771539E7</v>
      </c>
      <c r="B123" t="s" s="8">
        <v>56</v>
      </c>
      <c r="C123" t="n" s="8">
        <f>IF(false,"003-319", "003-319")</f>
      </c>
      <c r="D123" t="s" s="8">
        <v>175</v>
      </c>
      <c r="E123" t="n" s="8">
        <v>1.0</v>
      </c>
      <c r="F123" t="n" s="8">
        <v>1027.0</v>
      </c>
      <c r="G123" t="s" s="8">
        <v>53</v>
      </c>
      <c r="H123" t="s" s="8">
        <v>50</v>
      </c>
      <c r="I123" t="s" s="8">
        <v>229</v>
      </c>
    </row>
    <row r="124" ht="16.0" customHeight="true">
      <c r="A124" t="n" s="7">
        <v>4.4819062E7</v>
      </c>
      <c r="B124" t="s" s="8">
        <v>54</v>
      </c>
      <c r="C124" t="n" s="8">
        <f>IF(false,"005-1515", "005-1515")</f>
      </c>
      <c r="D124" t="s" s="8">
        <v>67</v>
      </c>
      <c r="E124" t="n" s="8">
        <v>1.0</v>
      </c>
      <c r="F124" t="n" s="8">
        <v>797.0</v>
      </c>
      <c r="G124" t="s" s="8">
        <v>53</v>
      </c>
      <c r="H124" t="s" s="8">
        <v>50</v>
      </c>
      <c r="I124" t="s" s="8">
        <v>230</v>
      </c>
    </row>
    <row r="125" ht="16.0" customHeight="true">
      <c r="A125" t="n" s="7">
        <v>4.4827461E7</v>
      </c>
      <c r="B125" t="s" s="8">
        <v>54</v>
      </c>
      <c r="C125" t="n" s="8">
        <f>IF(false,"120921943", "120921943")</f>
      </c>
      <c r="D125" t="s" s="8">
        <v>231</v>
      </c>
      <c r="E125" t="n" s="8">
        <v>1.0</v>
      </c>
      <c r="F125" t="n" s="8">
        <v>1.0</v>
      </c>
      <c r="G125" t="s" s="8">
        <v>53</v>
      </c>
      <c r="H125" t="s" s="8">
        <v>50</v>
      </c>
      <c r="I125" t="s" s="8">
        <v>232</v>
      </c>
    </row>
    <row r="126" ht="16.0" customHeight="true">
      <c r="A126" t="n" s="7">
        <v>4.4801659E7</v>
      </c>
      <c r="B126" t="s" s="8">
        <v>56</v>
      </c>
      <c r="C126" t="n" s="8">
        <f>IF(false,"120922387", "120922387")</f>
      </c>
      <c r="D126" t="s" s="8">
        <v>233</v>
      </c>
      <c r="E126" t="n" s="8">
        <v>1.0</v>
      </c>
      <c r="F126" t="n" s="8">
        <v>335.0</v>
      </c>
      <c r="G126" t="s" s="8">
        <v>53</v>
      </c>
      <c r="H126" t="s" s="8">
        <v>50</v>
      </c>
      <c r="I126" t="s" s="8">
        <v>234</v>
      </c>
    </row>
    <row r="127" ht="16.0" customHeight="true">
      <c r="A127" t="n" s="7">
        <v>4.4808545E7</v>
      </c>
      <c r="B127" t="s" s="8">
        <v>54</v>
      </c>
      <c r="C127" t="n" s="8">
        <f>IF(false,"005-1517", "005-1517")</f>
      </c>
      <c r="D127" t="s" s="8">
        <v>69</v>
      </c>
      <c r="E127" t="n" s="8">
        <v>3.0</v>
      </c>
      <c r="F127" t="n" s="8">
        <v>2421.0</v>
      </c>
      <c r="G127" t="s" s="8">
        <v>53</v>
      </c>
      <c r="H127" t="s" s="8">
        <v>50</v>
      </c>
      <c r="I127" t="s" s="8">
        <v>235</v>
      </c>
    </row>
    <row r="128" ht="16.0" customHeight="true">
      <c r="A128" t="n" s="7">
        <v>4.4708093E7</v>
      </c>
      <c r="B128" t="s" s="8">
        <v>56</v>
      </c>
      <c r="C128" t="n" s="8">
        <f>IF(false,"120921543", "120921543")</f>
      </c>
      <c r="D128" t="s" s="8">
        <v>236</v>
      </c>
      <c r="E128" t="n" s="8">
        <v>1.0</v>
      </c>
      <c r="F128" t="n" s="8">
        <v>879.0</v>
      </c>
      <c r="G128" t="s" s="8">
        <v>53</v>
      </c>
      <c r="H128" t="s" s="8">
        <v>50</v>
      </c>
      <c r="I128" t="s" s="8">
        <v>237</v>
      </c>
    </row>
    <row r="129" ht="16.0" customHeight="true">
      <c r="A129" t="n" s="7">
        <v>4.4807045E7</v>
      </c>
      <c r="B129" t="s" s="8">
        <v>54</v>
      </c>
      <c r="C129" t="n" s="8">
        <f>IF(false,"120922351", "120922351")</f>
      </c>
      <c r="D129" t="s" s="8">
        <v>118</v>
      </c>
      <c r="E129" t="n" s="8">
        <v>2.0</v>
      </c>
      <c r="F129" t="n" s="8">
        <v>1416.0</v>
      </c>
      <c r="G129" t="s" s="8">
        <v>53</v>
      </c>
      <c r="H129" t="s" s="8">
        <v>50</v>
      </c>
      <c r="I129" t="s" s="8">
        <v>238</v>
      </c>
    </row>
    <row r="130" ht="16.0" customHeight="true">
      <c r="A130" t="n" s="7">
        <v>4.4789758E7</v>
      </c>
      <c r="B130" t="s" s="8">
        <v>56</v>
      </c>
      <c r="C130" t="n" s="8">
        <f>IF(false,"005-1516", "005-1516")</f>
      </c>
      <c r="D130" t="s" s="8">
        <v>65</v>
      </c>
      <c r="E130" t="n" s="8">
        <v>1.0</v>
      </c>
      <c r="F130" t="n" s="8">
        <v>669.0</v>
      </c>
      <c r="G130" t="s" s="8">
        <v>53</v>
      </c>
      <c r="H130" t="s" s="8">
        <v>50</v>
      </c>
      <c r="I130" t="s" s="8">
        <v>239</v>
      </c>
    </row>
    <row r="131" ht="16.0" customHeight="true">
      <c r="A131" t="n" s="7">
        <v>4.4815371E7</v>
      </c>
      <c r="B131" t="s" s="8">
        <v>54</v>
      </c>
      <c r="C131" t="n" s="8">
        <f>IF(false,"120922652", "120922652")</f>
      </c>
      <c r="D131" t="s" s="8">
        <v>121</v>
      </c>
      <c r="E131" t="n" s="8">
        <v>1.0</v>
      </c>
      <c r="F131" t="n" s="8">
        <v>559.0</v>
      </c>
      <c r="G131" t="s" s="8">
        <v>53</v>
      </c>
      <c r="H131" t="s" s="8">
        <v>50</v>
      </c>
      <c r="I131" t="s" s="8">
        <v>240</v>
      </c>
    </row>
    <row r="132" ht="16.0" customHeight="true">
      <c r="A132" t="n" s="7">
        <v>4.4827431E7</v>
      </c>
      <c r="B132" t="s" s="8">
        <v>54</v>
      </c>
      <c r="C132" t="n" s="8">
        <f>IF(false,"005-1515", "005-1515")</f>
      </c>
      <c r="D132" t="s" s="8">
        <v>67</v>
      </c>
      <c r="E132" t="n" s="8">
        <v>1.0</v>
      </c>
      <c r="F132" t="n" s="8">
        <v>754.0</v>
      </c>
      <c r="G132" t="s" s="8">
        <v>53</v>
      </c>
      <c r="H132" t="s" s="8">
        <v>50</v>
      </c>
      <c r="I132" t="s" s="8">
        <v>241</v>
      </c>
    </row>
    <row r="133" ht="16.0" customHeight="true">
      <c r="A133" t="n" s="7">
        <v>4.4763024E7</v>
      </c>
      <c r="B133" t="s" s="8">
        <v>56</v>
      </c>
      <c r="C133" t="n" s="8">
        <f>IF(false,"120921853", "120921853")</f>
      </c>
      <c r="D133" t="s" s="8">
        <v>52</v>
      </c>
      <c r="E133" t="n" s="8">
        <v>1.0</v>
      </c>
      <c r="F133" t="n" s="8">
        <v>737.0</v>
      </c>
      <c r="G133" t="s" s="8">
        <v>53</v>
      </c>
      <c r="H133" t="s" s="8">
        <v>50</v>
      </c>
      <c r="I133" t="s" s="8">
        <v>242</v>
      </c>
    </row>
    <row r="134" ht="16.0" customHeight="true">
      <c r="A134" t="n" s="7">
        <v>4.4829195E7</v>
      </c>
      <c r="B134" t="s" s="8">
        <v>54</v>
      </c>
      <c r="C134" t="n" s="8">
        <f>IF(false,"005-1511", "005-1511")</f>
      </c>
      <c r="D134" t="s" s="8">
        <v>179</v>
      </c>
      <c r="E134" t="n" s="8">
        <v>1.0</v>
      </c>
      <c r="F134" t="n" s="8">
        <v>841.0</v>
      </c>
      <c r="G134" t="s" s="8">
        <v>53</v>
      </c>
      <c r="H134" t="s" s="8">
        <v>50</v>
      </c>
      <c r="I134" t="s" s="8">
        <v>243</v>
      </c>
    </row>
    <row r="135" ht="16.0" customHeight="true">
      <c r="A135" t="n" s="7">
        <v>4.4890825E7</v>
      </c>
      <c r="B135" t="s" s="8">
        <v>54</v>
      </c>
      <c r="C135" t="n" s="8">
        <f>IF(false,"003-319", "003-319")</f>
      </c>
      <c r="D135" t="s" s="8">
        <v>175</v>
      </c>
      <c r="E135" t="n" s="8">
        <v>1.0</v>
      </c>
      <c r="F135" t="n" s="8">
        <v>1180.0</v>
      </c>
      <c r="G135" t="s" s="8">
        <v>53</v>
      </c>
      <c r="H135" t="s" s="8">
        <v>50</v>
      </c>
      <c r="I135" t="s" s="8">
        <v>244</v>
      </c>
    </row>
    <row r="136" ht="16.0" customHeight="true">
      <c r="A136" t="n" s="7">
        <v>4.4777032E7</v>
      </c>
      <c r="B136" t="s" s="8">
        <v>56</v>
      </c>
      <c r="C136" t="n" s="8">
        <f>IF(false,"003-319", "003-319")</f>
      </c>
      <c r="D136" t="s" s="8">
        <v>175</v>
      </c>
      <c r="E136" t="n" s="8">
        <v>1.0</v>
      </c>
      <c r="F136" t="n" s="8">
        <v>694.0</v>
      </c>
      <c r="G136" t="s" s="8">
        <v>53</v>
      </c>
      <c r="H136" t="s" s="8">
        <v>50</v>
      </c>
      <c r="I136" t="s" s="8">
        <v>245</v>
      </c>
    </row>
    <row r="137" ht="16.0" customHeight="true">
      <c r="A137" t="n" s="7">
        <v>4.4837001E7</v>
      </c>
      <c r="B137" t="s" s="8">
        <v>54</v>
      </c>
      <c r="C137" t="n" s="8">
        <f>IF(false,"120921901", "120921901")</f>
      </c>
      <c r="D137" t="s" s="8">
        <v>101</v>
      </c>
      <c r="E137" t="n" s="8">
        <v>1.0</v>
      </c>
      <c r="F137" t="n" s="8">
        <v>794.0</v>
      </c>
      <c r="G137" t="s" s="8">
        <v>53</v>
      </c>
      <c r="H137" t="s" s="8">
        <v>50</v>
      </c>
      <c r="I137" t="s" s="8">
        <v>246</v>
      </c>
    </row>
    <row r="138" ht="16.0" customHeight="true">
      <c r="A138" t="n" s="7">
        <v>4.4796406E7</v>
      </c>
      <c r="B138" t="s" s="8">
        <v>56</v>
      </c>
      <c r="C138" t="n" s="8">
        <f>IF(false,"120921903", "120921903")</f>
      </c>
      <c r="D138" t="s" s="8">
        <v>247</v>
      </c>
      <c r="E138" t="n" s="8">
        <v>1.0</v>
      </c>
      <c r="F138" t="n" s="8">
        <v>793.0</v>
      </c>
      <c r="G138" t="s" s="8">
        <v>53</v>
      </c>
      <c r="H138" t="s" s="8">
        <v>50</v>
      </c>
      <c r="I138" t="s" s="8">
        <v>248</v>
      </c>
    </row>
    <row r="139" ht="16.0" customHeight="true">
      <c r="A139" t="n" s="7">
        <v>4.4790405E7</v>
      </c>
      <c r="B139" t="s" s="8">
        <v>56</v>
      </c>
      <c r="C139" t="n" s="8">
        <f>IF(false,"120906022", "120906022")</f>
      </c>
      <c r="D139" t="s" s="8">
        <v>57</v>
      </c>
      <c r="E139" t="n" s="8">
        <v>1.0</v>
      </c>
      <c r="F139" t="n" s="8">
        <v>988.0</v>
      </c>
      <c r="G139" t="s" s="8">
        <v>53</v>
      </c>
      <c r="H139" t="s" s="8">
        <v>50</v>
      </c>
      <c r="I139" t="s" s="8">
        <v>249</v>
      </c>
    </row>
    <row r="140" ht="16.0" customHeight="true">
      <c r="A140" t="n" s="7">
        <v>4.4855528E7</v>
      </c>
      <c r="B140" t="s" s="8">
        <v>54</v>
      </c>
      <c r="C140" t="n" s="8">
        <f>IF(false,"005-1515", "005-1515")</f>
      </c>
      <c r="D140" t="s" s="8">
        <v>67</v>
      </c>
      <c r="E140" t="n" s="8">
        <v>2.0</v>
      </c>
      <c r="F140" t="n" s="8">
        <v>1799.0</v>
      </c>
      <c r="G140" t="s" s="8">
        <v>53</v>
      </c>
      <c r="H140" t="s" s="8">
        <v>50</v>
      </c>
      <c r="I140" t="s" s="8">
        <v>250</v>
      </c>
    </row>
    <row r="141" ht="16.0" customHeight="true">
      <c r="A141" t="n" s="7">
        <v>4.4789996E7</v>
      </c>
      <c r="B141" t="s" s="8">
        <v>56</v>
      </c>
      <c r="C141" t="n" s="8">
        <f>IF(false,"120906022", "120906022")</f>
      </c>
      <c r="D141" t="s" s="8">
        <v>57</v>
      </c>
      <c r="E141" t="n" s="8">
        <v>1.0</v>
      </c>
      <c r="F141" t="n" s="8">
        <v>989.0</v>
      </c>
      <c r="G141" t="s" s="8">
        <v>53</v>
      </c>
      <c r="H141" t="s" s="8">
        <v>50</v>
      </c>
      <c r="I141" t="s" s="8">
        <v>251</v>
      </c>
    </row>
    <row r="142" ht="16.0" customHeight="true">
      <c r="A142" t="n" s="7">
        <v>4.4814312E7</v>
      </c>
      <c r="B142" t="s" s="8">
        <v>54</v>
      </c>
      <c r="C142" t="n" s="8">
        <f>IF(false,"003-319", "003-319")</f>
      </c>
      <c r="D142" t="s" s="8">
        <v>175</v>
      </c>
      <c r="E142" t="n" s="8">
        <v>2.0</v>
      </c>
      <c r="F142" t="n" s="8">
        <v>2598.0</v>
      </c>
      <c r="G142" t="s" s="8">
        <v>53</v>
      </c>
      <c r="H142" t="s" s="8">
        <v>50</v>
      </c>
      <c r="I142" t="s" s="8">
        <v>252</v>
      </c>
    </row>
    <row r="143" ht="16.0" customHeight="true">
      <c r="A143" t="n" s="7">
        <v>4.4858556E7</v>
      </c>
      <c r="B143" t="s" s="8">
        <v>54</v>
      </c>
      <c r="C143" t="n" s="8">
        <f>IF(false,"005-1250", "005-1250")</f>
      </c>
      <c r="D143" t="s" s="8">
        <v>163</v>
      </c>
      <c r="E143" t="n" s="8">
        <v>1.0</v>
      </c>
      <c r="F143" t="n" s="8">
        <v>1589.0</v>
      </c>
      <c r="G143" t="s" s="8">
        <v>53</v>
      </c>
      <c r="H143" t="s" s="8">
        <v>50</v>
      </c>
      <c r="I143" t="s" s="8">
        <v>253</v>
      </c>
    </row>
    <row r="144" ht="16.0" customHeight="true">
      <c r="A144" t="n" s="7">
        <v>4.4792068E7</v>
      </c>
      <c r="B144" t="s" s="8">
        <v>56</v>
      </c>
      <c r="C144" t="n" s="8">
        <f>IF(false,"120921374", "120921374")</f>
      </c>
      <c r="D144" t="s" s="8">
        <v>254</v>
      </c>
      <c r="E144" t="n" s="8">
        <v>1.0</v>
      </c>
      <c r="F144" t="n" s="8">
        <v>579.0</v>
      </c>
      <c r="G144" t="s" s="8">
        <v>53</v>
      </c>
      <c r="H144" t="s" s="8">
        <v>50</v>
      </c>
      <c r="I144" t="s" s="8">
        <v>255</v>
      </c>
    </row>
    <row r="145" ht="16.0" customHeight="true">
      <c r="A145" t="n" s="7">
        <v>4.4717306E7</v>
      </c>
      <c r="B145" t="s" s="8">
        <v>56</v>
      </c>
      <c r="C145" t="n" s="8">
        <f>IF(false,"120906022", "120906022")</f>
      </c>
      <c r="D145" t="s" s="8">
        <v>57</v>
      </c>
      <c r="E145" t="n" s="8">
        <v>2.0</v>
      </c>
      <c r="F145" t="n" s="8">
        <v>1717.0</v>
      </c>
      <c r="G145" t="s" s="8">
        <v>53</v>
      </c>
      <c r="H145" t="s" s="8">
        <v>50</v>
      </c>
      <c r="I145" t="s" s="8">
        <v>256</v>
      </c>
    </row>
    <row r="146" ht="16.0" customHeight="true">
      <c r="A146" t="n" s="7">
        <v>4.4717306E7</v>
      </c>
      <c r="B146" t="s" s="8">
        <v>56</v>
      </c>
      <c r="C146" t="n" s="8">
        <f>IF(false,"01-003884", "01-003884")</f>
      </c>
      <c r="D146" t="s" s="8">
        <v>59</v>
      </c>
      <c r="E146" t="n" s="8">
        <v>2.0</v>
      </c>
      <c r="F146" t="n" s="8">
        <v>1625.0</v>
      </c>
      <c r="G146" t="s" s="8">
        <v>53</v>
      </c>
      <c r="H146" t="s" s="8">
        <v>50</v>
      </c>
      <c r="I146" t="s" s="8">
        <v>256</v>
      </c>
    </row>
    <row r="147" ht="16.0" customHeight="true">
      <c r="A147" t="n" s="7">
        <v>4.4835055E7</v>
      </c>
      <c r="B147" t="s" s="8">
        <v>54</v>
      </c>
      <c r="C147" t="n" s="8">
        <f>IF(false,"120921902", "120921902")</f>
      </c>
      <c r="D147" t="s" s="8">
        <v>257</v>
      </c>
      <c r="E147" t="n" s="8">
        <v>1.0</v>
      </c>
      <c r="F147" t="n" s="8">
        <v>1.0</v>
      </c>
      <c r="G147" t="s" s="8">
        <v>53</v>
      </c>
      <c r="H147" t="s" s="8">
        <v>50</v>
      </c>
      <c r="I147" t="s" s="8">
        <v>258</v>
      </c>
    </row>
    <row r="148" ht="16.0" customHeight="true">
      <c r="A148" t="n" s="7">
        <v>4.4835363E7</v>
      </c>
      <c r="B148" t="s" s="8">
        <v>54</v>
      </c>
      <c r="C148" t="n" s="8">
        <f>IF(false,"120921995", "120921995")</f>
      </c>
      <c r="D148" t="s" s="8">
        <v>127</v>
      </c>
      <c r="E148" t="n" s="8">
        <v>2.0</v>
      </c>
      <c r="F148" t="n" s="8">
        <v>2168.0</v>
      </c>
      <c r="G148" t="s" s="8">
        <v>53</v>
      </c>
      <c r="H148" t="s" s="8">
        <v>50</v>
      </c>
      <c r="I148" t="s" s="8">
        <v>259</v>
      </c>
    </row>
    <row r="149" ht="16.0" customHeight="true">
      <c r="A149" t="n" s="7">
        <v>4.488063E7</v>
      </c>
      <c r="B149" t="s" s="8">
        <v>54</v>
      </c>
      <c r="C149" t="n" s="8">
        <f>IF(false,"120921853", "120921853")</f>
      </c>
      <c r="D149" t="s" s="8">
        <v>52</v>
      </c>
      <c r="E149" t="n" s="8">
        <v>1.0</v>
      </c>
      <c r="F149" t="n" s="8">
        <v>677.0</v>
      </c>
      <c r="G149" t="s" s="8">
        <v>53</v>
      </c>
      <c r="H149" t="s" s="8">
        <v>50</v>
      </c>
      <c r="I149" t="s" s="8">
        <v>260</v>
      </c>
    </row>
    <row r="150" ht="16.0" customHeight="true">
      <c r="A150" t="n" s="7">
        <v>4.4863106E7</v>
      </c>
      <c r="B150" t="s" s="8">
        <v>54</v>
      </c>
      <c r="C150" t="n" s="8">
        <f>IF(false,"120921853", "120921853")</f>
      </c>
      <c r="D150" t="s" s="8">
        <v>52</v>
      </c>
      <c r="E150" t="n" s="8">
        <v>1.0</v>
      </c>
      <c r="F150" t="n" s="8">
        <v>917.0</v>
      </c>
      <c r="G150" t="s" s="8">
        <v>53</v>
      </c>
      <c r="H150" t="s" s="8">
        <v>50</v>
      </c>
      <c r="I150" t="s" s="8">
        <v>261</v>
      </c>
    </row>
    <row r="151" ht="16.0" customHeight="true">
      <c r="A151" t="n" s="7">
        <v>4.4863106E7</v>
      </c>
      <c r="B151" t="s" s="8">
        <v>54</v>
      </c>
      <c r="C151" t="n" s="8">
        <f>IF(false,"120922351", "120922351")</f>
      </c>
      <c r="D151" t="s" s="8">
        <v>118</v>
      </c>
      <c r="E151" t="n" s="8">
        <v>1.0</v>
      </c>
      <c r="F151" t="n" s="8">
        <v>833.0</v>
      </c>
      <c r="G151" t="s" s="8">
        <v>53</v>
      </c>
      <c r="H151" t="s" s="8">
        <v>50</v>
      </c>
      <c r="I151" t="s" s="8">
        <v>261</v>
      </c>
    </row>
    <row r="152" ht="16.0" customHeight="true">
      <c r="A152" t="n" s="7">
        <v>4.4916484E7</v>
      </c>
      <c r="B152" t="s" s="8">
        <v>54</v>
      </c>
      <c r="C152" t="n" s="8">
        <f>IF(false,"01-003884", "01-003884")</f>
      </c>
      <c r="D152" t="s" s="8">
        <v>59</v>
      </c>
      <c r="E152" t="n" s="8">
        <v>3.0</v>
      </c>
      <c r="F152" t="n" s="8">
        <v>2565.0</v>
      </c>
      <c r="G152" t="s" s="8">
        <v>53</v>
      </c>
      <c r="H152" t="s" s="8">
        <v>50</v>
      </c>
      <c r="I152" t="s" s="8">
        <v>262</v>
      </c>
    </row>
    <row r="153" ht="16.0" customHeight="true"/>
    <row r="154" ht="16.0" customHeight="true">
      <c r="A154" t="s" s="1">
        <v>37</v>
      </c>
      <c r="B154" s="1"/>
      <c r="C154" s="1"/>
      <c r="D154" s="1"/>
      <c r="E154" s="1"/>
      <c r="F154" t="n" s="8">
        <v>163017.0</v>
      </c>
      <c r="G154" s="2"/>
    </row>
    <row r="155" ht="16.0" customHeight="true"/>
    <row r="156" ht="16.0" customHeight="true">
      <c r="A156" t="s" s="1">
        <v>36</v>
      </c>
    </row>
    <row r="157" ht="34.0" customHeight="true">
      <c r="A157" t="s" s="9">
        <v>38</v>
      </c>
      <c r="B157" t="s" s="9">
        <v>0</v>
      </c>
      <c r="C157" t="s" s="9">
        <v>43</v>
      </c>
      <c r="D157" t="s" s="9">
        <v>1</v>
      </c>
      <c r="E157" t="s" s="9">
        <v>2</v>
      </c>
      <c r="F157" t="s" s="9">
        <v>39</v>
      </c>
      <c r="G157" t="s" s="9">
        <v>5</v>
      </c>
      <c r="H157" t="s" s="9">
        <v>3</v>
      </c>
      <c r="I157" t="s" s="9">
        <v>4</v>
      </c>
    </row>
    <row r="158" ht="16.0" customHeight="true">
      <c r="A158" t="n" s="8">
        <v>4.4257301E7</v>
      </c>
      <c r="B158" t="s" s="8">
        <v>74</v>
      </c>
      <c r="C158" t="n" s="8">
        <f>IF(false,"120921791", "120921791")</f>
      </c>
      <c r="D158" t="s" s="8">
        <v>129</v>
      </c>
      <c r="E158" t="n" s="8">
        <v>2.0</v>
      </c>
      <c r="F158" t="n" s="8">
        <v>-2994.0</v>
      </c>
      <c r="G158" t="s" s="8">
        <v>263</v>
      </c>
      <c r="H158" t="s" s="8">
        <v>54</v>
      </c>
      <c r="I158" t="s" s="8">
        <v>264</v>
      </c>
    </row>
    <row r="159" ht="16.0" customHeight="true">
      <c r="A159" t="n" s="8">
        <v>4.4177206E7</v>
      </c>
      <c r="B159" t="s" s="8">
        <v>120</v>
      </c>
      <c r="C159" t="n" s="8">
        <f>IF(false,"005-1573", "005-1573")</f>
      </c>
      <c r="D159" t="s" s="8">
        <v>265</v>
      </c>
      <c r="E159" t="n" s="8">
        <v>1.0</v>
      </c>
      <c r="F159" t="n" s="8">
        <v>-798.0</v>
      </c>
      <c r="G159" t="s" s="8">
        <v>263</v>
      </c>
      <c r="H159" t="s" s="8">
        <v>54</v>
      </c>
      <c r="I159" t="s" s="8">
        <v>266</v>
      </c>
    </row>
    <row r="160" ht="16.0" customHeight="true"/>
    <row r="161" ht="16.0" customHeight="true">
      <c r="A161" t="s" s="1">
        <v>37</v>
      </c>
      <c r="F161" t="n" s="8">
        <v>-3792.0</v>
      </c>
      <c r="G161" s="2"/>
      <c r="H161" s="0"/>
      <c r="I161" s="0"/>
    </row>
    <row r="162" ht="16.0" customHeight="true">
      <c r="A162" s="1"/>
      <c r="B162" s="1"/>
      <c r="C162" s="1"/>
      <c r="D162" s="1"/>
      <c r="E162" s="1"/>
      <c r="F162" s="1"/>
      <c r="G162" s="1"/>
      <c r="H162" s="1"/>
      <c r="I162" s="1"/>
    </row>
    <row r="163" ht="16.0" customHeight="true">
      <c r="A163" t="s" s="1">
        <v>40</v>
      </c>
    </row>
    <row r="164" ht="34.0" customHeight="true">
      <c r="A164" t="s" s="9">
        <v>47</v>
      </c>
      <c r="B164" t="s" s="9">
        <v>48</v>
      </c>
      <c r="C164" s="9"/>
      <c r="D164" s="9"/>
      <c r="E164" s="9"/>
      <c r="F164" t="s" s="9">
        <v>39</v>
      </c>
      <c r="G164" t="s" s="9">
        <v>5</v>
      </c>
      <c r="H164" t="s" s="9">
        <v>3</v>
      </c>
      <c r="I164" t="s" s="9">
        <v>4</v>
      </c>
    </row>
    <row r="165" ht="16.0" customHeight="true"/>
    <row r="166" ht="16.0" customHeight="true">
      <c r="A166" t="s" s="1">
        <v>37</v>
      </c>
      <c r="F166" t="n" s="8">
        <v>0.0</v>
      </c>
      <c r="G166" s="2"/>
      <c r="H166" s="0"/>
      <c r="I166" s="0"/>
    </row>
    <row r="167" ht="16.0" customHeight="true">
      <c r="A167" s="1"/>
      <c r="B167" s="1"/>
      <c r="C167" s="1"/>
      <c r="D167" s="1"/>
      <c r="E167" s="1"/>
      <c r="F167" s="1"/>
      <c r="G167" s="1"/>
      <c r="H167" s="1"/>
      <c r="I167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