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<sst xmlns="http://schemas.openxmlformats.org/spreadsheetml/2006/main" count="742" uniqueCount="164">
  <si>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</si>
  <si>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</si>
  <si>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</si>
  <si>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</si>
  <si>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</si>
  <si>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</si>
  <si>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</si>
  <si>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</si>
  <si>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</si>
  <si>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</si>
  <si>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</si>
  <si>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</si>
  <si>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</si>
  <si>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</si>
  <si>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</si>
  <si>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</si>
  <si>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</si>
  <si>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</si>
  <si>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</si>
  <si>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</si>
  <si>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</si>
  <si>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</si>
  <si>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</si>
  <si>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</si>
  <si>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</si>
  <si>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</si>
  <si>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</si>
  <si>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</si>
  <si>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</si>
  <si>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</si>
  <si>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</si>
  <si>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</si>
  <si>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</si>
  <si>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</si>
  <si>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</si>
  <si>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</si>
  <si>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</si>
  <si>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</si>
  <si>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</si>
  <si>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</si>
  <si>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</si>
  <si>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</si>
  <si>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</si>
  <si>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</si>
  <si>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</si>
  <si>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</si>
  <si>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</si>
  <si>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</si>
  <si>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</si>
  <si>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</si>
  <si>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27.08.2021</t>
  </si>
  <si>
    <t>23.08.2021</t>
  </si>
  <si>
    <t>Смесь БИБИКОЛЬ Нэнни 4, с 18 месяцев, 800 г</t>
  </si>
  <si>
    <t>Платёж за скидку по баллам Яндекс Плюса</t>
  </si>
  <si>
    <t>26.08.2021</t>
  </si>
  <si>
    <t>6123b81a32da83b05c0a4c05</t>
  </si>
  <si>
    <t>YokoSun подгузники M (5-10 кг), 62 шт.</t>
  </si>
  <si>
    <t>Платёж за скидку маркетплейса</t>
  </si>
  <si>
    <t>61271205954f6b6891ff02ba</t>
  </si>
  <si>
    <t>22.08.2021</t>
  </si>
  <si>
    <t>Goo.N подгузники S (4-8 кг), 84 шт.</t>
  </si>
  <si>
    <t>612713cd3b3176372d8de661</t>
  </si>
  <si>
    <t>Goo.N трусики Ultra M (7-12 кг) 74 шт.</t>
  </si>
  <si>
    <t>612713d1863e4e21b32c8528</t>
  </si>
  <si>
    <t>6123c135c3080f1a3a4cf365</t>
  </si>
  <si>
    <t>YokoSun трусики Premium M (6-10 кг) 56 шт., белый</t>
  </si>
  <si>
    <t>612717f12af6cd2307e747de</t>
  </si>
  <si>
    <t>Joonies подгузники Premium Soft M (6-11 кг), 58 шт.</t>
  </si>
  <si>
    <t>21.08.2021</t>
  </si>
  <si>
    <t>Зубная паста Perioe Pumping Cool mint, 285 г</t>
  </si>
  <si>
    <t>61274327c3080f2c9638703b</t>
  </si>
  <si>
    <t>25.08.2021</t>
  </si>
  <si>
    <t>Стиральный порошок Lion Top Platinum Clear, 0.9 кг</t>
  </si>
  <si>
    <t>61274a06c5311b25d29764bd</t>
  </si>
  <si>
    <t>24.08.2021</t>
  </si>
  <si>
    <t>61275bb1b9f8ed995813463c</t>
  </si>
  <si>
    <t>La'dor шампунь для волос Keratin LPP Кератиновый pH 6.0, 150 мл</t>
  </si>
  <si>
    <t>6126a9ba94d527f0b0d3cf4d</t>
  </si>
  <si>
    <t>Burti Noir, жидкое средство для стирки черного и темного белья, 1.45 л</t>
  </si>
  <si>
    <t>61275fbf94d52760f3a02c97</t>
  </si>
  <si>
    <t>16.08.2021</t>
  </si>
  <si>
    <t>6127685f4f5c6e34e8791573</t>
  </si>
  <si>
    <t>612768a4dbdc31caef27ebb7</t>
  </si>
  <si>
    <t>Goo.N подгузники M (6-11 кг), 64 шт.</t>
  </si>
  <si>
    <t>6127791d32da833d8576a5eb</t>
  </si>
  <si>
    <t>Joonies подгузники Premium Soft L (9-14 кг), 42 шт.</t>
  </si>
  <si>
    <t>612779462fe098737bce1a13</t>
  </si>
  <si>
    <t>Manuoki подгузники UltraThin M (6-11 кг) 56 шт.</t>
  </si>
  <si>
    <t>61277c602fe0986883ce19c4</t>
  </si>
  <si>
    <t>Manuoki трусики L (9-14 кг), 44 шт.</t>
  </si>
  <si>
    <t>61278a6cc3080f8d82387044</t>
  </si>
  <si>
    <t>Смесь Kabrita 2 GOLD для комфортного пищеварения, 6-12 месяцев, 400 г</t>
  </si>
  <si>
    <t>612790962fe09833a5ce19d0</t>
  </si>
  <si>
    <t>Japan Gals натуральная маска с экстрактом алоэ, 30 шт.</t>
  </si>
  <si>
    <t>6127a47d954f6bae83ff02b1</t>
  </si>
  <si>
    <t>6127b41cf4c0cb503ec025a9</t>
  </si>
  <si>
    <t>20.08.2021</t>
  </si>
  <si>
    <t>6127b6273b31764ef18de675</t>
  </si>
  <si>
    <t>Satisfyer Стимулятор Penguin, черный/белый</t>
  </si>
  <si>
    <t>6127f06d6a8643112a4ba0d8</t>
  </si>
  <si>
    <t>Протеин Optimum Nutrition 100% Whey Gold Standard (819-943 г) нейтральный</t>
  </si>
  <si>
    <t>6127ff03f9880199bbd8c22e</t>
  </si>
  <si>
    <t>61280caf7153b3698e082950</t>
  </si>
  <si>
    <t>Joonies подгузники Premium Soft S (4-8 кг) 64 шт.</t>
  </si>
  <si>
    <t>6127617703c378dc9ae5e54d</t>
  </si>
  <si>
    <t>Esthetic House шампунь для волос протеиновый CP-1 Bright Complex Intense Nourishing, 500 мл</t>
  </si>
  <si>
    <t>612815d9c5311b7cfa9764bf</t>
  </si>
  <si>
    <t>Аминокислотный комплекс Optimum Nutrition Superior Amino 2222 (320 таблеток)</t>
  </si>
  <si>
    <t>612815dc94d52743d8a02ca6</t>
  </si>
  <si>
    <t>6128161cc3080f3dcf38703d</t>
  </si>
  <si>
    <t>YokoSun трусики Premium L (9-14 кг) 44 шт., белый</t>
  </si>
  <si>
    <t>61281d907153b37dc1082962</t>
  </si>
  <si>
    <t>Manuoki трусики XXL (15+ кг), 36 шт.</t>
  </si>
  <si>
    <t>6124c5b6954f6ba89347c5e4</t>
  </si>
  <si>
    <t>Goo.N трусики Ultra XXL (13-25 кг) 36 шт.</t>
  </si>
  <si>
    <t>612823dd99d6ef125035bc03</t>
  </si>
  <si>
    <t>Merries трусики XXL (15-28 кг), 26 шт.</t>
  </si>
  <si>
    <t>61282fb373990118653a9737</t>
  </si>
  <si>
    <t>Joonies трусики Comfort XL (12-17 кг), 38 шт., 2 уп.</t>
  </si>
  <si>
    <t>612830a2792ab15d0d972f61</t>
  </si>
  <si>
    <t>Goo.N подгузники L (9-14 кг), 54 шт.</t>
  </si>
  <si>
    <t>61283261fbacea39c895b92f</t>
  </si>
  <si>
    <t>61272c1c954f6b0a8b530392</t>
  </si>
  <si>
    <t>61263222dbdc31bc0abbdbd2</t>
  </si>
  <si>
    <t>YokoSun подгузники Premium M (5-10 кг) 62 шт., белый</t>
  </si>
  <si>
    <t>61283b8f954f6b710aff02ac</t>
  </si>
  <si>
    <t>Joonies трусики Standart L (9-14 кг), 42 шт., 42 шт., верблюды</t>
  </si>
  <si>
    <t>6126303afbacea015f247483</t>
  </si>
  <si>
    <t>YokoSun трусики L (9-14 кг), 44 шт.</t>
  </si>
  <si>
    <t>61283bff5a395131ad3d1df7</t>
  </si>
  <si>
    <t>Стиральный порошок Lion Top Hang-to-Dry Indoors, 0.9 кг</t>
  </si>
  <si>
    <t>612842977153b391ca082954</t>
  </si>
  <si>
    <t>612847890fe99515dcfdec29</t>
  </si>
  <si>
    <t>612847cd6a8643654d4ba0e1</t>
  </si>
  <si>
    <t>Набор Some By Mi Yuja Niacin 30 Days Brightening Starter Kit</t>
  </si>
  <si>
    <t>61284867fbacea195f95b935</t>
  </si>
  <si>
    <t>61284b9104e943ee1c727c60</t>
  </si>
  <si>
    <t>Vivienne Sabo Тушь для ресниц Cabaret Premiere, 02 синий</t>
  </si>
  <si>
    <t>61284bc904e9433d3c727c5f</t>
  </si>
  <si>
    <t>61284e6932da83519176a5ea</t>
  </si>
  <si>
    <t>Joonies трусики Comfort XL (12-17 кг), 38 шт., 3 уп.</t>
  </si>
  <si>
    <t>61269bbf4f5c6e69fa3394b6</t>
  </si>
  <si>
    <t>6128505a32da833cd676a5ee</t>
  </si>
  <si>
    <t>Стиральный порошок Attack Bio EX, 0.81 кг</t>
  </si>
  <si>
    <t>6128505e2fe09806ebce19cf</t>
  </si>
  <si>
    <t>Merries подгузники L (9-14 кг), 54 шт.</t>
  </si>
  <si>
    <t>6128525320d51d362354db4c</t>
  </si>
  <si>
    <t>Минерально-витаминный комплекс Optimum Nutrition Opti-Men (150 таблеток)</t>
  </si>
  <si>
    <t>6126329a32da839a52898fc1</t>
  </si>
  <si>
    <t>61285818f988010ad5d8c1be</t>
  </si>
  <si>
    <t>612858a43b317668f68de668</t>
  </si>
  <si>
    <t>61285a4d3620c2197c1bbf74</t>
  </si>
  <si>
    <t>Joonies подгузники Premium Soft NB (0-5 кг) 24 шт.</t>
  </si>
  <si>
    <t>61285d4273990138893a973b</t>
  </si>
  <si>
    <t>Возврат платежа за скидку маркетплейса</t>
  </si>
  <si>
    <t>612760cadbdc314f4127ebad</t>
  </si>
  <si>
    <t>612768b3dbdc31814327ebb6</t>
  </si>
  <si>
    <t>10.08.2021</t>
  </si>
  <si>
    <t>Смесь Kabrita 3 GOLD для комфортного пищеварения, старше 12 месяцев, 800 г</t>
  </si>
  <si>
    <t>6127896ff988018e3cd8c1d9</t>
  </si>
  <si>
    <t>Goo.N трусики Ultra L (9-14 кг), 56 шт.</t>
  </si>
  <si>
    <t>Возврат платежа за скидку по баллам Яндекс Плюса</t>
  </si>
  <si>
    <t>6127def80fe9951d1c77a97a</t>
  </si>
  <si>
    <t>6127def96a86433c004ba0dd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</si>
</sst>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912412.0</v>
      </c>
    </row>
    <row r="4" spans="1:9" s="3" customFormat="1" x14ac:dyDescent="0.2" ht="16.0" customHeight="true">
      <c r="A4" s="3" t="s">
        <v>34</v>
      </c>
      <c r="B4" s="10" t="n">
        <v>15969.0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6.0408177E7</v>
      </c>
      <c r="B8" s="8" t="s">
        <v>51</v>
      </c>
      <c r="C8" s="8" t="n">
        <f>IF(false,"120921956", "120921956")</f>
      </c>
      <c r="D8" s="8" t="s">
        <v>52</v>
      </c>
      <c r="E8" s="8" t="n">
        <v>1.0</v>
      </c>
      <c r="F8" s="8" t="n">
        <v>203.0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6.0356616E7</v>
      </c>
      <c r="B9" t="s" s="8">
        <v>51</v>
      </c>
      <c r="C9" t="n" s="8">
        <f>IF(false,"005-1512", "005-1512")</f>
      </c>
      <c r="D9" t="s" s="8">
        <v>56</v>
      </c>
      <c r="E9" t="n" s="8">
        <v>1.0</v>
      </c>
      <c r="F9" t="n" s="8">
        <v>296.0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6.0184798E7</v>
      </c>
      <c r="B10" s="8" t="s">
        <v>59</v>
      </c>
      <c r="C10" s="8" t="n">
        <f>IF(false,"002-101", "002-101")</f>
      </c>
      <c r="D10" s="8" t="s">
        <v>60</v>
      </c>
      <c r="E10" s="8" t="n">
        <v>1.0</v>
      </c>
      <c r="F10" s="8" t="n">
        <v>124.0</v>
      </c>
      <c r="G10" s="8" t="s">
        <v>57</v>
      </c>
      <c r="H10" t="s" s="8">
        <v>54</v>
      </c>
      <c r="I10" t="s" s="8">
        <v>61</v>
      </c>
    </row>
    <row r="11" ht="16.0" customHeight="true">
      <c r="A11" t="n" s="7">
        <v>6.0412907E7</v>
      </c>
      <c r="B11" t="s" s="8">
        <v>51</v>
      </c>
      <c r="C11" t="n" s="8">
        <f>IF(false,"005-1119", "005-1119")</f>
      </c>
      <c r="D11" t="s" s="8">
        <v>62</v>
      </c>
      <c r="E11" t="n" s="8">
        <v>1.0</v>
      </c>
      <c r="F11" t="n" s="8">
        <v>252.0</v>
      </c>
      <c r="G11" t="s" s="8">
        <v>57</v>
      </c>
      <c r="H11" t="s" s="8">
        <v>54</v>
      </c>
      <c r="I11" t="s" s="8">
        <v>63</v>
      </c>
    </row>
    <row r="12" spans="1:9" x14ac:dyDescent="0.2" ht="16.0" customHeight="true">
      <c r="A12" s="7" t="n">
        <v>6.0412907E7</v>
      </c>
      <c r="B12" t="s" s="8">
        <v>51</v>
      </c>
      <c r="C12" t="n" s="8">
        <f>IF(false,"005-1119", "005-1119")</f>
      </c>
      <c r="D12" t="s" s="8">
        <v>62</v>
      </c>
      <c r="E12" t="n" s="8">
        <v>1.0</v>
      </c>
      <c r="F12" t="n" s="8">
        <v>244.0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6.0429476E7</v>
      </c>
      <c r="B13" s="8" t="s">
        <v>51</v>
      </c>
      <c r="C13" s="8" t="n">
        <f>IF(false,"120921900", "120921900")</f>
      </c>
      <c r="D13" s="8" t="s">
        <v>65</v>
      </c>
      <c r="E13" s="8" t="n">
        <v>1.0</v>
      </c>
      <c r="F13" s="8" t="n">
        <v>272.0</v>
      </c>
      <c r="G13" s="8" t="s">
        <v>57</v>
      </c>
      <c r="H13" s="8" t="s">
        <v>54</v>
      </c>
      <c r="I13" s="8" t="s">
        <v>66</v>
      </c>
    </row>
    <row r="14" spans="1:9" x14ac:dyDescent="0.2" ht="16.0" customHeight="true">
      <c r="A14" s="7" t="n">
        <v>6.0429476E7</v>
      </c>
      <c r="B14" s="8" t="s">
        <v>51</v>
      </c>
      <c r="C14" s="8" t="n">
        <f>IF(false,"120921957", "120921957")</f>
      </c>
      <c r="D14" s="8" t="s">
        <v>67</v>
      </c>
      <c r="E14" s="8" t="n">
        <v>1.0</v>
      </c>
      <c r="F14" s="8" t="n">
        <v>185.0</v>
      </c>
      <c r="G14" s="8" t="s">
        <v>57</v>
      </c>
      <c r="H14" s="8" t="s">
        <v>54</v>
      </c>
      <c r="I14" s="8" t="s">
        <v>66</v>
      </c>
    </row>
    <row r="15" ht="16.0" customHeight="true">
      <c r="A15" t="n" s="7">
        <v>6.0094653E7</v>
      </c>
      <c r="B15" t="s" s="8">
        <v>68</v>
      </c>
      <c r="C15" t="n" s="8">
        <f>IF(false,"005-1413", "005-1413")</f>
      </c>
      <c r="D15" t="s" s="8">
        <v>69</v>
      </c>
      <c r="E15" t="n" s="8">
        <v>1.0</v>
      </c>
      <c r="F15" t="n" s="8">
        <v>59.0</v>
      </c>
      <c r="G15" t="s" s="8">
        <v>57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6.0604636E7</v>
      </c>
      <c r="B16" t="s" s="8">
        <v>71</v>
      </c>
      <c r="C16" t="n" s="8">
        <f>IF(false,"002-899", "002-899")</f>
      </c>
      <c r="D16" t="s" s="8">
        <v>72</v>
      </c>
      <c r="E16" t="n" s="8">
        <v>1.0</v>
      </c>
      <c r="F16" s="8" t="n">
        <v>69.0</v>
      </c>
      <c r="G16" s="8" t="s">
        <v>57</v>
      </c>
      <c r="H16" s="8" t="s">
        <v>54</v>
      </c>
      <c r="I16" s="8" t="s">
        <v>73</v>
      </c>
    </row>
    <row r="17" spans="1:9" x14ac:dyDescent="0.2" ht="16.0" customHeight="true">
      <c r="A17" s="7" t="n">
        <v>6.0561063E7</v>
      </c>
      <c r="B17" s="8" t="s">
        <v>74</v>
      </c>
      <c r="C17" s="8" t="n">
        <f>IF(false,"120921957", "120921957")</f>
      </c>
      <c r="D17" s="8" t="s">
        <v>67</v>
      </c>
      <c r="E17" s="8" t="n">
        <v>2.0</v>
      </c>
      <c r="F17" s="8" t="n">
        <v>16.0</v>
      </c>
      <c r="G17" s="8" t="s">
        <v>57</v>
      </c>
      <c r="H17" s="8" t="s">
        <v>54</v>
      </c>
      <c r="I17" s="8" t="s">
        <v>75</v>
      </c>
    </row>
    <row r="18" spans="1:9" x14ac:dyDescent="0.2" ht="16.0" customHeight="true">
      <c r="A18" s="7" t="n">
        <v>6.0777496E7</v>
      </c>
      <c r="B18" t="s" s="8">
        <v>71</v>
      </c>
      <c r="C18" t="n" s="8">
        <f>IF(false,"120921407", "120921407")</f>
      </c>
      <c r="D18" t="s" s="8">
        <v>76</v>
      </c>
      <c r="E18" t="n" s="8">
        <v>1.0</v>
      </c>
      <c r="F18" t="n" s="8">
        <v>27.0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6.0132857E7</v>
      </c>
      <c r="B19" s="8" t="s">
        <v>68</v>
      </c>
      <c r="C19" s="8" t="n">
        <f>IF(false,"01-004062", "01-004062")</f>
      </c>
      <c r="D19" s="8" t="s">
        <v>78</v>
      </c>
      <c r="E19" s="8" t="n">
        <v>3.0</v>
      </c>
      <c r="F19" s="8" t="n">
        <v>216.0</v>
      </c>
      <c r="G19" s="8" t="s">
        <v>57</v>
      </c>
      <c r="H19" s="8" t="s">
        <v>54</v>
      </c>
      <c r="I19" s="8" t="s">
        <v>79</v>
      </c>
    </row>
    <row r="20" spans="1:9" x14ac:dyDescent="0.2" ht="16.0" customHeight="true">
      <c r="A20" s="7" t="n">
        <v>5.9341864E7</v>
      </c>
      <c r="B20" s="8" t="s">
        <v>80</v>
      </c>
      <c r="C20" s="8" t="n">
        <f>IF(false,"002-899", "002-899")</f>
      </c>
      <c r="D20" s="8" t="s">
        <v>72</v>
      </c>
      <c r="E20" s="8" t="n">
        <v>1.0</v>
      </c>
      <c r="F20" s="8" t="n">
        <v>114.0</v>
      </c>
      <c r="G20" s="8" t="s">
        <v>57</v>
      </c>
      <c r="H20" s="8" t="s">
        <v>54</v>
      </c>
      <c r="I20" s="8" t="s">
        <v>81</v>
      </c>
    </row>
    <row r="21" ht="16.0" customHeight="true">
      <c r="A21" t="n" s="7">
        <v>6.0373335E7</v>
      </c>
      <c r="B21" t="s" s="8">
        <v>51</v>
      </c>
      <c r="C21" t="n" s="8">
        <f>IF(false,"005-1512", "005-1512")</f>
      </c>
      <c r="D21" t="s" s="8">
        <v>56</v>
      </c>
      <c r="E21" t="n" s="8">
        <v>1.0</v>
      </c>
      <c r="F21" t="n" s="8">
        <v>258.0</v>
      </c>
      <c r="G21" t="s" s="8">
        <v>57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6.0511564E7</v>
      </c>
      <c r="B22" t="s" s="8">
        <v>74</v>
      </c>
      <c r="C22" t="n" s="8">
        <f>IF(false,"002-100", "002-100")</f>
      </c>
      <c r="D22" t="s" s="8">
        <v>83</v>
      </c>
      <c r="E22" t="n" s="8">
        <v>2.0</v>
      </c>
      <c r="F22" s="8" t="n">
        <v>256.0</v>
      </c>
      <c r="G22" s="8" t="s">
        <v>57</v>
      </c>
      <c r="H22" s="8" t="s">
        <v>54</v>
      </c>
      <c r="I22" s="8" t="s">
        <v>84</v>
      </c>
    </row>
    <row r="23" spans="1:9" x14ac:dyDescent="0.2" ht="16.0" customHeight="true">
      <c r="A23" s="7" t="n">
        <v>6.0534716E7</v>
      </c>
      <c r="B23" s="8" t="s">
        <v>74</v>
      </c>
      <c r="C23" s="8" t="n">
        <f>IF(false,"120921939", "120921939")</f>
      </c>
      <c r="D23" s="8" t="s">
        <v>85</v>
      </c>
      <c r="E23" s="8" t="n">
        <v>2.0</v>
      </c>
      <c r="F23" s="8" t="n">
        <v>664.0</v>
      </c>
      <c r="G23" s="8" t="s">
        <v>57</v>
      </c>
      <c r="H23" s="8" t="s">
        <v>54</v>
      </c>
      <c r="I23" s="8" t="s">
        <v>86</v>
      </c>
    </row>
    <row r="24" ht="16.0" customHeight="true">
      <c r="A24" t="n" s="7">
        <v>6.0068735E7</v>
      </c>
      <c r="B24" t="s" s="8">
        <v>68</v>
      </c>
      <c r="C24" t="n" s="8">
        <f>IF(false,"005-1080", "005-1080")</f>
      </c>
      <c r="D24" t="s" s="8">
        <v>87</v>
      </c>
      <c r="E24" t="n" s="8">
        <v>3.0</v>
      </c>
      <c r="F24" t="n" s="8">
        <v>624.0</v>
      </c>
      <c r="G24" t="s" s="8">
        <v>57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6.0574669E7</v>
      </c>
      <c r="B25" t="s" s="8">
        <v>74</v>
      </c>
      <c r="C25" t="n" s="8">
        <f>IF(false,"008-576", "008-576")</f>
      </c>
      <c r="D25" t="s" s="8">
        <v>89</v>
      </c>
      <c r="E25" t="n" s="8">
        <v>3.0</v>
      </c>
      <c r="F25" t="n" s="8">
        <v>384.0</v>
      </c>
      <c r="G25" t="s" s="8">
        <v>57</v>
      </c>
      <c r="H25" t="s" s="8">
        <v>54</v>
      </c>
      <c r="I25" t="s" s="8">
        <v>90</v>
      </c>
    </row>
    <row r="26" ht="16.0" customHeight="true">
      <c r="A26" t="n" s="7">
        <v>6.0324011E7</v>
      </c>
      <c r="B26" t="s" s="8">
        <v>51</v>
      </c>
      <c r="C26" t="n" s="8">
        <f>IF(false,"120906022", "120906022")</f>
      </c>
      <c r="D26" t="s" s="8">
        <v>91</v>
      </c>
      <c r="E26" t="n" s="8">
        <v>1.0</v>
      </c>
      <c r="F26" t="n" s="8">
        <v>186.0</v>
      </c>
      <c r="G26" t="s" s="8">
        <v>57</v>
      </c>
      <c r="H26" t="s" s="8">
        <v>54</v>
      </c>
      <c r="I26" t="s" s="8">
        <v>92</v>
      </c>
    </row>
    <row r="27" ht="16.0" customHeight="true">
      <c r="A27" t="n" s="7">
        <v>6.0111253E7</v>
      </c>
      <c r="B27" t="s" s="8">
        <v>68</v>
      </c>
      <c r="C27" t="n" s="8">
        <f>IF(false,"120922598", "120922598")</f>
      </c>
      <c r="D27" t="s" s="8">
        <v>93</v>
      </c>
      <c r="E27" t="n" s="8">
        <v>1.0</v>
      </c>
      <c r="F27" t="n" s="8">
        <v>89.0</v>
      </c>
      <c r="G27" t="s" s="8">
        <v>57</v>
      </c>
      <c r="H27" t="s" s="8">
        <v>54</v>
      </c>
      <c r="I27" t="s" s="8">
        <v>94</v>
      </c>
    </row>
    <row r="28" ht="16.0" customHeight="true">
      <c r="A28" t="n" s="7">
        <v>6.0308773E7</v>
      </c>
      <c r="B28" t="s" s="8">
        <v>59</v>
      </c>
      <c r="C28" t="n" s="8">
        <f>IF(false,"005-1080", "005-1080")</f>
      </c>
      <c r="D28" t="s" s="8">
        <v>87</v>
      </c>
      <c r="E28" t="n" s="8">
        <v>1.0</v>
      </c>
      <c r="F28" t="n" s="8">
        <v>90.0</v>
      </c>
      <c r="G28" t="s" s="8">
        <v>57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6.005944E7</v>
      </c>
      <c r="B29" t="s" s="8">
        <v>96</v>
      </c>
      <c r="C29" t="n" s="8">
        <f>IF(false,"120921939", "120921939")</f>
      </c>
      <c r="D29" t="s" s="8">
        <v>85</v>
      </c>
      <c r="E29" t="n" s="8">
        <v>1.0</v>
      </c>
      <c r="F29" t="n" s="8">
        <v>273.0</v>
      </c>
      <c r="G29" s="8" t="s">
        <v>57</v>
      </c>
      <c r="H29" t="s" s="8">
        <v>54</v>
      </c>
      <c r="I29" s="8" t="s">
        <v>97</v>
      </c>
    </row>
    <row r="30" ht="16.0" customHeight="true">
      <c r="A30" t="n" s="7">
        <v>6.0369286E7</v>
      </c>
      <c r="B30" t="s" s="8">
        <v>51</v>
      </c>
      <c r="C30" t="n" s="8">
        <f>IF(false,"120922947", "120922947")</f>
      </c>
      <c r="D30" t="s" s="8">
        <v>98</v>
      </c>
      <c r="E30" t="n" s="8">
        <v>1.0</v>
      </c>
      <c r="F30" t="n" s="8">
        <v>1720.0</v>
      </c>
      <c r="G30" t="s" s="8">
        <v>57</v>
      </c>
      <c r="H30" t="s" s="8">
        <v>54</v>
      </c>
      <c r="I30" t="s" s="8">
        <v>99</v>
      </c>
    </row>
    <row r="31" ht="16.0" customHeight="true">
      <c r="A31" t="n" s="7">
        <v>6.0515953E7</v>
      </c>
      <c r="B31" t="s" s="8">
        <v>74</v>
      </c>
      <c r="C31" t="n" s="8">
        <f>IF(false,"120923139", "120923139")</f>
      </c>
      <c r="D31" t="s" s="8">
        <v>100</v>
      </c>
      <c r="E31" t="n" s="8">
        <v>2.0</v>
      </c>
      <c r="F31" t="n" s="8">
        <v>300.0</v>
      </c>
      <c r="G31" t="s" s="8">
        <v>57</v>
      </c>
      <c r="H31" t="s" s="8">
        <v>54</v>
      </c>
      <c r="I31" t="s" s="8">
        <v>101</v>
      </c>
    </row>
    <row r="32" ht="16.0" customHeight="true">
      <c r="A32" t="n" s="7">
        <v>6.0779942E7</v>
      </c>
      <c r="B32" t="s" s="8">
        <v>71</v>
      </c>
      <c r="C32" t="n" s="8">
        <f>IF(false,"005-1512", "005-1512")</f>
      </c>
      <c r="D32" t="s" s="8">
        <v>56</v>
      </c>
      <c r="E32" t="n" s="8">
        <v>1.0</v>
      </c>
      <c r="F32" t="n" s="8">
        <v>148.0</v>
      </c>
      <c r="G32" t="s" s="8">
        <v>57</v>
      </c>
      <c r="H32" t="s" s="8">
        <v>50</v>
      </c>
      <c r="I32" t="s" s="8">
        <v>102</v>
      </c>
    </row>
    <row r="33" ht="16.0" customHeight="true">
      <c r="A33" t="n" s="7">
        <v>6.0834339E7</v>
      </c>
      <c r="B33" t="s" s="8">
        <v>54</v>
      </c>
      <c r="C33" t="n" s="8">
        <f>IF(false,"120922194", "120922194")</f>
      </c>
      <c r="D33" t="s" s="8">
        <v>103</v>
      </c>
      <c r="E33" t="n" s="8">
        <v>1.0</v>
      </c>
      <c r="F33" t="n" s="8">
        <v>537.0</v>
      </c>
      <c r="G33" t="s" s="8">
        <v>53</v>
      </c>
      <c r="H33" t="s" s="8">
        <v>50</v>
      </c>
      <c r="I33" t="s" s="8">
        <v>104</v>
      </c>
    </row>
    <row r="34" ht="16.0" customHeight="true">
      <c r="A34" t="n" s="7">
        <v>6.0757752E7</v>
      </c>
      <c r="B34" t="s" s="8">
        <v>71</v>
      </c>
      <c r="C34" t="n" s="8">
        <f>IF(false,"01-004111", "01-004111")</f>
      </c>
      <c r="D34" t="s" s="8">
        <v>105</v>
      </c>
      <c r="E34" t="n" s="8">
        <v>1.0</v>
      </c>
      <c r="F34" t="n" s="8">
        <v>141.0</v>
      </c>
      <c r="G34" t="s" s="8">
        <v>57</v>
      </c>
      <c r="H34" t="s" s="8">
        <v>50</v>
      </c>
      <c r="I34" t="s" s="8">
        <v>106</v>
      </c>
    </row>
    <row r="35" ht="16.0" customHeight="true">
      <c r="A35" t="n" s="7">
        <v>6.0633187E7</v>
      </c>
      <c r="B35" t="s" s="8">
        <v>71</v>
      </c>
      <c r="C35" t="n" s="8">
        <f>IF(false,"120923175", "120923175")</f>
      </c>
      <c r="D35" t="s" s="8">
        <v>107</v>
      </c>
      <c r="E35" t="n" s="8">
        <v>1.0</v>
      </c>
      <c r="F35" t="n" s="8">
        <v>20.0</v>
      </c>
      <c r="G35" t="s" s="8">
        <v>57</v>
      </c>
      <c r="H35" t="s" s="8">
        <v>50</v>
      </c>
      <c r="I35" t="s" s="8">
        <v>108</v>
      </c>
    </row>
    <row r="36" ht="16.0" customHeight="true">
      <c r="A36" t="n" s="7">
        <v>6.0777496E7</v>
      </c>
      <c r="B36" t="s" s="8">
        <v>71</v>
      </c>
      <c r="C36" t="n" s="8">
        <f>IF(false,"120921407", "120921407")</f>
      </c>
      <c r="D36" t="s" s="8">
        <v>76</v>
      </c>
      <c r="E36" t="n" s="8">
        <v>1.0</v>
      </c>
      <c r="F36" t="n" s="8">
        <v>64.0</v>
      </c>
      <c r="G36" t="s" s="8">
        <v>57</v>
      </c>
      <c r="H36" t="s" s="8">
        <v>50</v>
      </c>
      <c r="I36" t="s" s="8">
        <v>109</v>
      </c>
    </row>
    <row r="37" ht="16.0" customHeight="true">
      <c r="A37" t="n" s="7">
        <v>6.0588524E7</v>
      </c>
      <c r="B37" t="s" s="8">
        <v>74</v>
      </c>
      <c r="C37" t="n" s="8">
        <f>IF(false,"120921995", "120921995")</f>
      </c>
      <c r="D37" t="s" s="8">
        <v>110</v>
      </c>
      <c r="E37" t="n" s="8">
        <v>2.0</v>
      </c>
      <c r="F37" t="n" s="8">
        <v>372.0</v>
      </c>
      <c r="G37" t="s" s="8">
        <v>57</v>
      </c>
      <c r="H37" t="s" s="8">
        <v>50</v>
      </c>
      <c r="I37" t="s" s="8">
        <v>111</v>
      </c>
    </row>
    <row r="38" ht="16.0" customHeight="true">
      <c r="A38" t="n" s="7">
        <v>6.0512133E7</v>
      </c>
      <c r="B38" t="s" s="8">
        <v>74</v>
      </c>
      <c r="C38" t="n" s="8">
        <f>IF(false,"01-004117", "01-004117")</f>
      </c>
      <c r="D38" t="s" s="8">
        <v>112</v>
      </c>
      <c r="E38" t="n" s="8">
        <v>2.0</v>
      </c>
      <c r="F38" t="n" s="8">
        <v>428.0</v>
      </c>
      <c r="G38" t="s" s="8">
        <v>53</v>
      </c>
      <c r="H38" t="s" s="8">
        <v>50</v>
      </c>
      <c r="I38" t="s" s="8">
        <v>113</v>
      </c>
    </row>
    <row r="39" ht="16.0" customHeight="true">
      <c r="A39" t="n" s="7">
        <v>6.067427E7</v>
      </c>
      <c r="B39" t="s" s="8">
        <v>71</v>
      </c>
      <c r="C39" t="n" s="8">
        <f>IF(false,"120922005", "120922005")</f>
      </c>
      <c r="D39" t="s" s="8">
        <v>114</v>
      </c>
      <c r="E39" t="n" s="8">
        <v>2.0</v>
      </c>
      <c r="F39" t="n" s="8">
        <v>508.0</v>
      </c>
      <c r="G39" t="s" s="8">
        <v>57</v>
      </c>
      <c r="H39" t="s" s="8">
        <v>50</v>
      </c>
      <c r="I39" t="s" s="8">
        <v>115</v>
      </c>
    </row>
    <row r="40" ht="16.0" customHeight="true">
      <c r="A40" t="n" s="7">
        <v>6.0467995E7</v>
      </c>
      <c r="B40" t="s" s="8">
        <v>74</v>
      </c>
      <c r="C40" t="n" s="8">
        <f>IF(false,"003-321", "003-321")</f>
      </c>
      <c r="D40" t="s" s="8">
        <v>116</v>
      </c>
      <c r="E40" t="n" s="8">
        <v>3.0</v>
      </c>
      <c r="F40" t="n" s="8">
        <v>384.0</v>
      </c>
      <c r="G40" t="s" s="8">
        <v>57</v>
      </c>
      <c r="H40" t="s" s="8">
        <v>50</v>
      </c>
      <c r="I40" t="s" s="8">
        <v>117</v>
      </c>
    </row>
    <row r="41" ht="16.0" customHeight="true">
      <c r="A41" t="n" s="7">
        <v>6.0519342E7</v>
      </c>
      <c r="B41" t="s" s="8">
        <v>74</v>
      </c>
      <c r="C41" t="n" s="8">
        <f>IF(false,"120922767", "120922767")</f>
      </c>
      <c r="D41" t="s" s="8">
        <v>118</v>
      </c>
      <c r="E41" t="n" s="8">
        <v>1.0</v>
      </c>
      <c r="F41" t="n" s="8">
        <v>248.0</v>
      </c>
      <c r="G41" t="s" s="8">
        <v>57</v>
      </c>
      <c r="H41" t="s" s="8">
        <v>50</v>
      </c>
      <c r="I41" t="s" s="8">
        <v>119</v>
      </c>
    </row>
    <row r="42" ht="16.0" customHeight="true">
      <c r="A42" t="n" s="7">
        <v>6.0676844E7</v>
      </c>
      <c r="B42" t="s" s="8">
        <v>71</v>
      </c>
      <c r="C42" t="n" s="8">
        <f>IF(false,"002-099", "002-099")</f>
      </c>
      <c r="D42" t="s" s="8">
        <v>120</v>
      </c>
      <c r="E42" t="n" s="8">
        <v>2.0</v>
      </c>
      <c r="F42" t="n" s="8">
        <v>604.0</v>
      </c>
      <c r="G42" t="s" s="8">
        <v>57</v>
      </c>
      <c r="H42" t="s" s="8">
        <v>50</v>
      </c>
      <c r="I42" t="s" s="8">
        <v>121</v>
      </c>
    </row>
    <row r="43" ht="16.0" customHeight="true">
      <c r="A43" t="n" s="7">
        <v>6.080034E7</v>
      </c>
      <c r="B43" t="s" s="8">
        <v>54</v>
      </c>
      <c r="C43" t="n" s="8">
        <f>IF(false,"120922767", "120922767")</f>
      </c>
      <c r="D43" t="s" s="8">
        <v>118</v>
      </c>
      <c r="E43" t="n" s="8">
        <v>1.0</v>
      </c>
      <c r="F43" t="n" s="8">
        <v>723.0</v>
      </c>
      <c r="G43" t="s" s="8">
        <v>53</v>
      </c>
      <c r="H43" t="s" s="8">
        <v>50</v>
      </c>
      <c r="I43" t="s" s="8">
        <v>122</v>
      </c>
    </row>
    <row r="44" ht="16.0" customHeight="true">
      <c r="A44" t="n" s="7">
        <v>6.0676844E7</v>
      </c>
      <c r="B44" t="s" s="8">
        <v>71</v>
      </c>
      <c r="C44" t="n" s="8">
        <f>IF(false,"002-099", "002-099")</f>
      </c>
      <c r="D44" t="s" s="8">
        <v>120</v>
      </c>
      <c r="E44" t="n" s="8">
        <v>2.0</v>
      </c>
      <c r="F44" t="n" s="8">
        <v>380.0</v>
      </c>
      <c r="G44" t="s" s="8">
        <v>53</v>
      </c>
      <c r="H44" t="s" s="8">
        <v>50</v>
      </c>
      <c r="I44" t="s" s="8">
        <v>123</v>
      </c>
    </row>
    <row r="45" ht="16.0" customHeight="true">
      <c r="A45" t="n" s="7">
        <v>6.0757116E7</v>
      </c>
      <c r="B45" t="s" s="8">
        <v>71</v>
      </c>
      <c r="C45" t="n" s="8">
        <f>IF(false,"120921898", "120921898")</f>
      </c>
      <c r="D45" t="s" s="8">
        <v>124</v>
      </c>
      <c r="E45" t="n" s="8">
        <v>2.0</v>
      </c>
      <c r="F45" t="n" s="8">
        <v>372.0</v>
      </c>
      <c r="G45" t="s" s="8">
        <v>57</v>
      </c>
      <c r="H45" t="s" s="8">
        <v>50</v>
      </c>
      <c r="I45" t="s" s="8">
        <v>125</v>
      </c>
    </row>
    <row r="46" ht="16.0" customHeight="true">
      <c r="A46" t="n" s="7">
        <v>6.0675807E7</v>
      </c>
      <c r="B46" t="s" s="8">
        <v>71</v>
      </c>
      <c r="C46" t="n" s="8">
        <f>IF(false,"2152400398", "2152400398")</f>
      </c>
      <c r="D46" t="s" s="8">
        <v>126</v>
      </c>
      <c r="E46" t="n" s="8">
        <v>2.0</v>
      </c>
      <c r="F46" t="n" s="8">
        <v>274.0</v>
      </c>
      <c r="G46" t="s" s="8">
        <v>53</v>
      </c>
      <c r="H46" t="s" s="8">
        <v>50</v>
      </c>
      <c r="I46" t="s" s="8">
        <v>127</v>
      </c>
    </row>
    <row r="47" ht="16.0" customHeight="true">
      <c r="A47" t="n" s="7">
        <v>6.0388945E7</v>
      </c>
      <c r="B47" t="s" s="8">
        <v>51</v>
      </c>
      <c r="C47" t="n" s="8">
        <f>IF(false,"005-1515", "005-1515")</f>
      </c>
      <c r="D47" t="s" s="8">
        <v>128</v>
      </c>
      <c r="E47" t="n" s="8">
        <v>2.0</v>
      </c>
      <c r="F47" t="n" s="8">
        <v>292.0</v>
      </c>
      <c r="G47" t="s" s="8">
        <v>57</v>
      </c>
      <c r="H47" t="s" s="8">
        <v>50</v>
      </c>
      <c r="I47" t="s" s="8">
        <v>129</v>
      </c>
    </row>
    <row r="48" ht="16.0" customHeight="true">
      <c r="A48" t="n" s="7">
        <v>6.0665861E7</v>
      </c>
      <c r="B48" t="s" s="8">
        <v>71</v>
      </c>
      <c r="C48" t="n" s="8">
        <f>IF(false,"002-934", "002-934")</f>
      </c>
      <c r="D48" t="s" s="8">
        <v>130</v>
      </c>
      <c r="E48" t="n" s="8">
        <v>2.0</v>
      </c>
      <c r="F48" t="n" s="8">
        <v>148.0</v>
      </c>
      <c r="G48" t="s" s="8">
        <v>57</v>
      </c>
      <c r="H48" t="s" s="8">
        <v>50</v>
      </c>
      <c r="I48" t="s" s="8">
        <v>131</v>
      </c>
    </row>
    <row r="49" ht="16.0" customHeight="true">
      <c r="A49" t="n" s="7">
        <v>6.0593714E7</v>
      </c>
      <c r="B49" t="s" s="8">
        <v>74</v>
      </c>
      <c r="C49" t="n" s="8">
        <f>IF(false,"120921995", "120921995")</f>
      </c>
      <c r="D49" t="s" s="8">
        <v>110</v>
      </c>
      <c r="E49" t="n" s="8">
        <v>1.0</v>
      </c>
      <c r="F49" t="n" s="8">
        <v>189.0</v>
      </c>
      <c r="G49" t="s" s="8">
        <v>57</v>
      </c>
      <c r="H49" t="s" s="8">
        <v>50</v>
      </c>
      <c r="I49" t="s" s="8">
        <v>132</v>
      </c>
    </row>
    <row r="50" ht="16.0" customHeight="true">
      <c r="A50" t="n" s="7">
        <v>6.0466852E7</v>
      </c>
      <c r="B50" t="s" s="8">
        <v>74</v>
      </c>
      <c r="C50" t="n" s="8">
        <f>IF(false,"003-321", "003-321")</f>
      </c>
      <c r="D50" t="s" s="8">
        <v>116</v>
      </c>
      <c r="E50" t="n" s="8">
        <v>4.0</v>
      </c>
      <c r="F50" t="n" s="8">
        <v>512.0</v>
      </c>
      <c r="G50" t="s" s="8">
        <v>57</v>
      </c>
      <c r="H50" t="s" s="8">
        <v>50</v>
      </c>
      <c r="I50" t="s" s="8">
        <v>133</v>
      </c>
    </row>
    <row r="51" ht="16.0" customHeight="true">
      <c r="A51" t="n" s="7">
        <v>6.0512177E7</v>
      </c>
      <c r="B51" t="s" s="8">
        <v>74</v>
      </c>
      <c r="C51" t="n" s="8">
        <f>IF(false,"120922131", "120922131")</f>
      </c>
      <c r="D51" t="s" s="8">
        <v>134</v>
      </c>
      <c r="E51" t="n" s="8">
        <v>1.0</v>
      </c>
      <c r="F51" t="n" s="8">
        <v>340.0</v>
      </c>
      <c r="G51" t="s" s="8">
        <v>57</v>
      </c>
      <c r="H51" t="s" s="8">
        <v>50</v>
      </c>
      <c r="I51" t="s" s="8">
        <v>135</v>
      </c>
    </row>
    <row r="52" ht="16.0" customHeight="true">
      <c r="A52" t="n" s="7">
        <v>6.0536995E7</v>
      </c>
      <c r="B52" t="s" s="8">
        <v>74</v>
      </c>
      <c r="C52" t="n" s="8">
        <f>IF(false,"008-576", "008-576")</f>
      </c>
      <c r="D52" t="s" s="8">
        <v>89</v>
      </c>
      <c r="E52" t="n" s="8">
        <v>1.0</v>
      </c>
      <c r="F52" t="n" s="8">
        <v>129.0</v>
      </c>
      <c r="G52" t="s" s="8">
        <v>57</v>
      </c>
      <c r="H52" t="s" s="8">
        <v>50</v>
      </c>
      <c r="I52" t="s" s="8">
        <v>136</v>
      </c>
    </row>
    <row r="53" ht="16.0" customHeight="true">
      <c r="A53" t="n" s="7">
        <v>6.0537765E7</v>
      </c>
      <c r="B53" t="s" s="8">
        <v>74</v>
      </c>
      <c r="C53" t="n" s="8">
        <f>IF(false,"120922389", "120922389")</f>
      </c>
      <c r="D53" t="s" s="8">
        <v>137</v>
      </c>
      <c r="E53" t="n" s="8">
        <v>1.0</v>
      </c>
      <c r="F53" t="n" s="8">
        <v>100.0</v>
      </c>
      <c r="G53" t="s" s="8">
        <v>57</v>
      </c>
      <c r="H53" t="s" s="8">
        <v>50</v>
      </c>
      <c r="I53" t="s" s="8">
        <v>138</v>
      </c>
    </row>
    <row r="54" ht="16.0" customHeight="true">
      <c r="A54" t="n" s="7">
        <v>6.0587087E7</v>
      </c>
      <c r="B54" t="s" s="8">
        <v>74</v>
      </c>
      <c r="C54" t="n" s="8">
        <f>IF(false,"01-004117", "01-004117")</f>
      </c>
      <c r="D54" t="s" s="8">
        <v>112</v>
      </c>
      <c r="E54" t="n" s="8">
        <v>1.0</v>
      </c>
      <c r="F54" t="n" s="8">
        <v>128.0</v>
      </c>
      <c r="G54" t="s" s="8">
        <v>57</v>
      </c>
      <c r="H54" t="s" s="8">
        <v>50</v>
      </c>
      <c r="I54" t="s" s="8">
        <v>139</v>
      </c>
    </row>
    <row r="55" ht="16.0" customHeight="true">
      <c r="A55" t="n" s="7">
        <v>6.0770015E7</v>
      </c>
      <c r="B55" t="s" s="8">
        <v>71</v>
      </c>
      <c r="C55" t="n" s="8">
        <f>IF(false,"120922761", "120922761")</f>
      </c>
      <c r="D55" t="s" s="8">
        <v>140</v>
      </c>
      <c r="E55" t="n" s="8">
        <v>1.0</v>
      </c>
      <c r="F55" t="n" s="8">
        <v>79.0</v>
      </c>
      <c r="G55" t="s" s="8">
        <v>53</v>
      </c>
      <c r="H55" t="s" s="8">
        <v>50</v>
      </c>
      <c r="I55" t="s" s="8">
        <v>141</v>
      </c>
    </row>
    <row r="56" ht="16.0" customHeight="true">
      <c r="A56" t="n" s="7">
        <v>6.0755949E7</v>
      </c>
      <c r="B56" t="s" s="8">
        <v>71</v>
      </c>
      <c r="C56" t="n" s="8">
        <f>IF(false,"120922947", "120922947")</f>
      </c>
      <c r="D56" t="s" s="8">
        <v>98</v>
      </c>
      <c r="E56" t="n" s="8">
        <v>1.0</v>
      </c>
      <c r="F56" t="n" s="8">
        <v>200.0</v>
      </c>
      <c r="G56" t="s" s="8">
        <v>57</v>
      </c>
      <c r="H56" t="s" s="8">
        <v>50</v>
      </c>
      <c r="I56" t="s" s="8">
        <v>142</v>
      </c>
    </row>
    <row r="57" ht="16.0" customHeight="true">
      <c r="A57" t="n" s="7">
        <v>6.0778968E7</v>
      </c>
      <c r="B57" t="s" s="8">
        <v>71</v>
      </c>
      <c r="C57" t="n" s="8">
        <f>IF(false,"120921429", "120921429")</f>
      </c>
      <c r="D57" t="s" s="8">
        <v>143</v>
      </c>
      <c r="E57" t="n" s="8">
        <v>1.0</v>
      </c>
      <c r="F57" t="n" s="8">
        <v>85.0</v>
      </c>
      <c r="G57" t="s" s="8">
        <v>57</v>
      </c>
      <c r="H57" t="s" s="8">
        <v>50</v>
      </c>
      <c r="I57" t="s" s="8">
        <v>144</v>
      </c>
    </row>
    <row r="58" ht="16.0" customHeight="true">
      <c r="A58" t="n" s="7">
        <v>6.0726287E7</v>
      </c>
      <c r="B58" t="s" s="8">
        <v>71</v>
      </c>
      <c r="C58" t="n" s="8">
        <f>IF(false,"003-315", "003-315")</f>
      </c>
      <c r="D58" t="s" s="8">
        <v>145</v>
      </c>
      <c r="E58" t="n" s="8">
        <v>1.0</v>
      </c>
      <c r="F58" t="n" s="8">
        <v>233.0</v>
      </c>
      <c r="G58" t="s" s="8">
        <v>57</v>
      </c>
      <c r="H58" t="s" s="8">
        <v>50</v>
      </c>
      <c r="I58" t="s" s="8">
        <v>146</v>
      </c>
    </row>
    <row r="59" ht="16.0" customHeight="true">
      <c r="A59" t="n" s="7">
        <v>6.0677356E7</v>
      </c>
      <c r="B59" t="s" s="8">
        <v>71</v>
      </c>
      <c r="C59" t="n" s="8">
        <f>IF(false,"120923178", "120923178")</f>
      </c>
      <c r="D59" t="s" s="8">
        <v>147</v>
      </c>
      <c r="E59" t="n" s="8">
        <v>1.0</v>
      </c>
      <c r="F59" t="n" s="8">
        <v>1573.0</v>
      </c>
      <c r="G59" t="s" s="8">
        <v>53</v>
      </c>
      <c r="H59" t="s" s="8">
        <v>50</v>
      </c>
      <c r="I59" t="s" s="8">
        <v>148</v>
      </c>
    </row>
    <row r="60" ht="16.0" customHeight="true">
      <c r="A60" t="n" s="7">
        <v>6.0359601E7</v>
      </c>
      <c r="B60" t="s" s="8">
        <v>51</v>
      </c>
      <c r="C60" t="n" s="8">
        <f>IF(false,"005-1512", "005-1512")</f>
      </c>
      <c r="D60" t="s" s="8">
        <v>56</v>
      </c>
      <c r="E60" t="n" s="8">
        <v>2.0</v>
      </c>
      <c r="F60" t="n" s="8">
        <v>512.0</v>
      </c>
      <c r="G60" t="s" s="8">
        <v>57</v>
      </c>
      <c r="H60" t="s" s="8">
        <v>50</v>
      </c>
      <c r="I60" t="s" s="8">
        <v>149</v>
      </c>
    </row>
    <row r="61" ht="16.0" customHeight="true">
      <c r="A61" t="n" s="7">
        <v>6.0384114E7</v>
      </c>
      <c r="B61" t="s" s="8">
        <v>51</v>
      </c>
      <c r="C61" t="n" s="8">
        <f>IF(false,"005-1512", "005-1512")</f>
      </c>
      <c r="D61" t="s" s="8">
        <v>56</v>
      </c>
      <c r="E61" t="n" s="8">
        <v>10.0</v>
      </c>
      <c r="F61" t="n" s="8">
        <v>2570.0</v>
      </c>
      <c r="G61" t="s" s="8">
        <v>57</v>
      </c>
      <c r="H61" t="s" s="8">
        <v>50</v>
      </c>
      <c r="I61" t="s" s="8">
        <v>150</v>
      </c>
    </row>
    <row r="62" ht="16.0" customHeight="true">
      <c r="A62" t="n" s="7">
        <v>6.0455949E7</v>
      </c>
      <c r="B62" t="s" s="8">
        <v>74</v>
      </c>
      <c r="C62" t="n" s="8">
        <f>IF(false,"120921957", "120921957")</f>
      </c>
      <c r="D62" t="s" s="8">
        <v>67</v>
      </c>
      <c r="E62" t="n" s="8">
        <v>1.0</v>
      </c>
      <c r="F62" t="n" s="8">
        <v>92.0</v>
      </c>
      <c r="G62" t="s" s="8">
        <v>57</v>
      </c>
      <c r="H62" t="s" s="8">
        <v>50</v>
      </c>
      <c r="I62" t="s" s="8">
        <v>151</v>
      </c>
    </row>
    <row r="63" ht="16.0" customHeight="true">
      <c r="A63" t="n" s="7">
        <v>6.0598996E7</v>
      </c>
      <c r="B63" t="s" s="8">
        <v>74</v>
      </c>
      <c r="C63" t="n" s="8">
        <f>IF(false,"120922092", "120922092")</f>
      </c>
      <c r="D63" t="s" s="8">
        <v>152</v>
      </c>
      <c r="E63" t="n" s="8">
        <v>5.0</v>
      </c>
      <c r="F63" t="n" s="8">
        <v>275.0</v>
      </c>
      <c r="G63" t="s" s="8">
        <v>57</v>
      </c>
      <c r="H63" t="s" s="8">
        <v>50</v>
      </c>
      <c r="I63" t="s" s="8">
        <v>153</v>
      </c>
    </row>
    <row r="64" ht="16.0" customHeight="true"/>
    <row r="65" ht="16.0" customHeight="true">
      <c r="A65" t="s" s="1">
        <v>37</v>
      </c>
      <c r="B65" s="1"/>
      <c r="C65" s="1"/>
      <c r="D65" s="1"/>
      <c r="E65" s="1"/>
      <c r="F65" t="n" s="8">
        <v>19581.0</v>
      </c>
      <c r="G65" s="2"/>
    </row>
    <row r="66" ht="16.0" customHeight="true"/>
    <row r="67" ht="16.0" customHeight="true">
      <c r="A67" t="s" s="1">
        <v>36</v>
      </c>
    </row>
    <row r="68" ht="34.0" customHeight="true">
      <c r="A68" t="s" s="9">
        <v>38</v>
      </c>
      <c r="B68" t="s" s="9">
        <v>0</v>
      </c>
      <c r="C68" t="s" s="9">
        <v>43</v>
      </c>
      <c r="D68" t="s" s="9">
        <v>1</v>
      </c>
      <c r="E68" t="s" s="9">
        <v>2</v>
      </c>
      <c r="F68" t="s" s="9">
        <v>39</v>
      </c>
      <c r="G68" t="s" s="9">
        <v>5</v>
      </c>
      <c r="H68" t="s" s="9">
        <v>3</v>
      </c>
      <c r="I68" t="s" s="9">
        <v>4</v>
      </c>
    </row>
    <row r="69" ht="16.0" customHeight="true">
      <c r="A69" t="n" s="8">
        <v>6.0211663E7</v>
      </c>
      <c r="B69" t="s" s="8">
        <v>59</v>
      </c>
      <c r="C69" t="n" s="8">
        <f>IF(false,"002-101", "002-101")</f>
      </c>
      <c r="D69" t="s" s="8">
        <v>60</v>
      </c>
      <c r="E69" t="n" s="8">
        <v>1.0</v>
      </c>
      <c r="F69" t="n" s="8">
        <v>-124.0</v>
      </c>
      <c r="G69" t="s" s="8">
        <v>154</v>
      </c>
      <c r="H69" t="s" s="8">
        <v>54</v>
      </c>
      <c r="I69" t="s" s="8">
        <v>155</v>
      </c>
    </row>
    <row r="70" ht="16.0" customHeight="true">
      <c r="A70" t="n" s="8">
        <v>6.0373335E7</v>
      </c>
      <c r="B70" t="s" s="8">
        <v>51</v>
      </c>
      <c r="C70" t="n" s="8">
        <f>IF(false,"005-1512", "005-1512")</f>
      </c>
      <c r="D70" t="s" s="8">
        <v>56</v>
      </c>
      <c r="E70" t="n" s="8">
        <v>1.0</v>
      </c>
      <c r="F70" t="n" s="8">
        <v>-258.0</v>
      </c>
      <c r="G70" t="s" s="8">
        <v>154</v>
      </c>
      <c r="H70" t="s" s="8">
        <v>54</v>
      </c>
      <c r="I70" t="s" s="8">
        <v>156</v>
      </c>
    </row>
    <row r="71" ht="16.0" customHeight="true">
      <c r="A71" t="n" s="8">
        <v>5.8223354E7</v>
      </c>
      <c r="B71" t="s" s="8">
        <v>157</v>
      </c>
      <c r="C71" t="n" s="8">
        <f>IF(false,"120921202", "120921202")</f>
      </c>
      <c r="D71" t="s" s="8">
        <v>158</v>
      </c>
      <c r="E71" t="n" s="8">
        <v>4.0</v>
      </c>
      <c r="F71" t="n" s="8">
        <v>-450.0</v>
      </c>
      <c r="G71" t="s" s="8">
        <v>154</v>
      </c>
      <c r="H71" t="s" s="8">
        <v>54</v>
      </c>
      <c r="I71" t="s" s="8">
        <v>159</v>
      </c>
    </row>
    <row r="72" ht="16.0" customHeight="true">
      <c r="A72" t="n" s="8">
        <v>6.0441649E7</v>
      </c>
      <c r="B72" t="s" s="8">
        <v>51</v>
      </c>
      <c r="C72" t="n" s="8">
        <f>IF(false,"120921718", "120921718")</f>
      </c>
      <c r="D72" t="s" s="8">
        <v>160</v>
      </c>
      <c r="E72" t="n" s="8">
        <v>2.0</v>
      </c>
      <c r="F72" t="n" s="8">
        <v>-1980.0</v>
      </c>
      <c r="G72" t="s" s="8">
        <v>161</v>
      </c>
      <c r="H72" t="s" s="8">
        <v>54</v>
      </c>
      <c r="I72" t="s" s="8">
        <v>162</v>
      </c>
    </row>
    <row r="73" ht="16.0" customHeight="true">
      <c r="A73" t="n" s="8">
        <v>6.0441649E7</v>
      </c>
      <c r="B73" t="s" s="8">
        <v>51</v>
      </c>
      <c r="C73" t="n" s="8">
        <f>IF(false,"120921718", "120921718")</f>
      </c>
      <c r="D73" t="s" s="8">
        <v>160</v>
      </c>
      <c r="E73" t="n" s="8">
        <v>2.0</v>
      </c>
      <c r="F73" t="n" s="8">
        <v>-800.0</v>
      </c>
      <c r="G73" t="s" s="8">
        <v>154</v>
      </c>
      <c r="H73" t="s" s="8">
        <v>54</v>
      </c>
      <c r="I73" t="s" s="8">
        <v>163</v>
      </c>
    </row>
    <row r="74" ht="16.0" customHeight="true"/>
    <row r="75" ht="16.0" customHeight="true">
      <c r="A75" t="s" s="1">
        <v>37</v>
      </c>
      <c r="F75" t="n" s="8">
        <v>-3612.0</v>
      </c>
      <c r="G75" s="2"/>
      <c r="H75" s="0"/>
      <c r="I75" s="0"/>
    </row>
    <row r="76" ht="16.0" customHeight="true">
      <c r="A76" s="1"/>
      <c r="B76" s="1"/>
      <c r="C76" s="1"/>
      <c r="D76" s="1"/>
      <c r="E76" s="1"/>
      <c r="F76" s="1"/>
      <c r="G76" s="1"/>
      <c r="H76" s="1"/>
      <c r="I76" s="1"/>
    </row>
    <row r="77" ht="16.0" customHeight="true">
      <c r="A77" t="s" s="1">
        <v>40</v>
      </c>
    </row>
    <row r="78" ht="34.0" customHeight="true">
      <c r="A78" t="s" s="9">
        <v>47</v>
      </c>
      <c r="B78" t="s" s="9">
        <v>48</v>
      </c>
      <c r="C78" s="9"/>
      <c r="D78" s="9"/>
      <c r="E78" s="9"/>
      <c r="F78" t="s" s="9">
        <v>39</v>
      </c>
      <c r="G78" t="s" s="9">
        <v>5</v>
      </c>
      <c r="H78" t="s" s="9">
        <v>3</v>
      </c>
      <c r="I78" t="s" s="9">
        <v>4</v>
      </c>
    </row>
    <row r="79" ht="16.0" customHeight="true"/>
    <row r="80" ht="16.0" customHeight="true">
      <c r="A80" t="s" s="1">
        <v>37</v>
      </c>
      <c r="F80" t="n" s="8">
        <v>0.0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