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<sst xmlns="http://schemas.openxmlformats.org/spreadsheetml/2006/main" count="1062" uniqueCount="205">
  <si>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</si>
  <si>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</si>
  <si>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</si>
  <si>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</si>
  <si>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</si>
  <si>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</si>
  <si>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</si>
  <si>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</si>
  <si>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</si>
  <si>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</si>
  <si>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</si>
  <si>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</si>
  <si>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</si>
  <si>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</si>
  <si>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</si>
  <si>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</si>
  <si>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</si>
  <si>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</si>
  <si>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</si>
  <si>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</si>
  <si>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</si>
  <si>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</si>
  <si>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</si>
  <si>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</si>
  <si>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</si>
  <si>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</si>
  <si>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</si>
  <si>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</si>
  <si>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</si>
  <si>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</si>
  <si>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</si>
  <si>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</si>
  <si>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</si>
  <si>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</si>
  <si>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</si>
  <si>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</si>
  <si>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</si>
  <si>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</si>
  <si>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</si>
  <si>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</si>
  <si>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</si>
  <si>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</si>
  <si>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</si>
  <si>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</si>
  <si>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</si>
  <si>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</si>
  <si>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</si>
  <si>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</si>
  <si>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</si>
  <si>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</si>
  <si>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09.07.2021</t>
  </si>
  <si>
    <t>05.07.2021</t>
  </si>
  <si>
    <t>Goo.N подгузники Ultra M (6-11 кг), 80 шт.</t>
  </si>
  <si>
    <t>Платёж покупателя</t>
  </si>
  <si>
    <t>08.07.2021</t>
  </si>
  <si>
    <t>60e32b25954f6b9758322ed6</t>
  </si>
  <si>
    <t>06.07.2021</t>
  </si>
  <si>
    <t>Joonies трусики Comfort L (9-14 кг), 44 шт., 2 уп.</t>
  </si>
  <si>
    <t>60e44729863e4e3f7998ff5f</t>
  </si>
  <si>
    <t>Смесь Kabrita 3 GOLD для комфортного пищеварения, старше 12 месяцев, 800 г</t>
  </si>
  <si>
    <t>60e3cdd97399013d5e81a171</t>
  </si>
  <si>
    <t>Esthetic House кондиционер для волос CP-1 Bright Complex Intense Nourishing Professional с протеинами, 100 мл</t>
  </si>
  <si>
    <t>60e309c399d6ef429d85d1d2</t>
  </si>
  <si>
    <t>Стиральный порошок Burti Oxi универсальный, 5.7 кг</t>
  </si>
  <si>
    <t>60e2f43a7153b3905fd28633</t>
  </si>
  <si>
    <t>Pigeon Бутылочка Перистальтик Плюс с широким горлом PP, 240 мл, с 3 месяцев, бесцветный</t>
  </si>
  <si>
    <t>60e46e56c3080f0f8036144e</t>
  </si>
  <si>
    <t>Минерально-витаминный комплекс Optimum Nutrition Opti-Men (240 таблеток)</t>
  </si>
  <si>
    <t>60e2cb23c3080f92ce36148c</t>
  </si>
  <si>
    <t>Freedom тампоны normal, 3 капли, 10 шт.</t>
  </si>
  <si>
    <t>60e2b38d03c3782799b52abb</t>
  </si>
  <si>
    <t>Manuoki подгузники UltraThin M (6-11 кг) 56 шт.</t>
  </si>
  <si>
    <t>60e228c103c3785476b529e2</t>
  </si>
  <si>
    <t>04.07.2021</t>
  </si>
  <si>
    <t>60e21eb104e943a4ffb8d71d</t>
  </si>
  <si>
    <t>Гель для тела Holika Holika универсальный несмываемый с алоэ вера Aloe 99% Soothing Gel, 55 мл</t>
  </si>
  <si>
    <t>60e21736b9f8ed63001a0218</t>
  </si>
  <si>
    <t>60e2ea295a3951bc838a4a9f</t>
  </si>
  <si>
    <t>Гель для стирки Kao Attack Bio EX, 0.77 кг, дой-пак</t>
  </si>
  <si>
    <t>60e1756804e9432feab8d68c</t>
  </si>
  <si>
    <t>La'dor Набор бессиликоновый увлажняющий Шампунь + Кондиционер, 530мл + 530мл (10889+10612)</t>
  </si>
  <si>
    <t>60e313f0954f6b26f7322dcf</t>
  </si>
  <si>
    <t>07.07.2021</t>
  </si>
  <si>
    <t>60e579482fe09802c2575a77</t>
  </si>
  <si>
    <t>Vivienne Sabo Тушь для ресниц Cabaret Premiere, 05 коричневый</t>
  </si>
  <si>
    <t>60e40a333b3176140cb7487c</t>
  </si>
  <si>
    <t>Vivienne Sabo Тушь для ресниц Cabaret Premiere, 02 синий</t>
  </si>
  <si>
    <t>60e595548927cabe5b2ef80d</t>
  </si>
  <si>
    <t>Joonies трусики Premium Soft L (9-14 кг), 44 шт.</t>
  </si>
  <si>
    <t>60e2ff7af9880175014be9e5</t>
  </si>
  <si>
    <t>60e54aca9066f45c3c928c6b</t>
  </si>
  <si>
    <t>Vivienne Sabo Тушь для ресниц Cabaret Waterproof, black</t>
  </si>
  <si>
    <t>60e5cf25954f6b7648087856</t>
  </si>
  <si>
    <t>30.06.2021</t>
  </si>
  <si>
    <t>Lion Средство для выведения пятен Fight, 425 мл</t>
  </si>
  <si>
    <t>60e6d51fb9f8ed290085081d</t>
  </si>
  <si>
    <t>60e1929c4f5c6e10bad73788</t>
  </si>
  <si>
    <t>60e6ddd60fe99579c69a7c90</t>
  </si>
  <si>
    <t>03.07.2021</t>
  </si>
  <si>
    <t>60e6ddec04e943218d8a39d2</t>
  </si>
  <si>
    <t>60e6ddf103c378acc03673a7</t>
  </si>
  <si>
    <t>Merries подгузники XL (12-20 кг), 44 шт.</t>
  </si>
  <si>
    <t>60e5c0a59066f47c01928cbe</t>
  </si>
  <si>
    <t>YokoSun трусики Premium L (9-14 кг) 44 шт.</t>
  </si>
  <si>
    <t>60e6eead0fe99538489a7d0e</t>
  </si>
  <si>
    <t>60e705afc3080fc9506aba31</t>
  </si>
  <si>
    <t>Pigeon Бутылочка Перистальтик Плюс с широким горлом PP, 160 мл, с рождения, бесцветный</t>
  </si>
  <si>
    <t>60e7081332da83917f834ad1</t>
  </si>
  <si>
    <t>Satisfyer Вибратор из силикона Sexy Secret Panty 8.2 см, красный</t>
  </si>
  <si>
    <t>60e70e47f4c0cb52a710f84d</t>
  </si>
  <si>
    <t>YokoSun подгузники Premium M (5-10 кг) 62 шт.</t>
  </si>
  <si>
    <t>60e711bdbed21e42b90f6690</t>
  </si>
  <si>
    <t>26.06.2021</t>
  </si>
  <si>
    <t>60e715938927ca154fe9b502</t>
  </si>
  <si>
    <t>60e71f5773990115790fe365</t>
  </si>
  <si>
    <t>60e72d47fbacea270a0a79b5</t>
  </si>
  <si>
    <t>01.07.2021</t>
  </si>
  <si>
    <t>60e736b1b9f8ed8f29850831</t>
  </si>
  <si>
    <t>60e736ca20d51d7843ada2b5</t>
  </si>
  <si>
    <t>Joonies трусики Premium Soft M (6-11 кг), 56 шт.</t>
  </si>
  <si>
    <t>60e73764f9880111c55b73d7</t>
  </si>
  <si>
    <t>Гейнер Optimum Nutrition Serious Mass (2.72 кг) ваниль</t>
  </si>
  <si>
    <t>60e7427703c37892133673d7</t>
  </si>
  <si>
    <t>Satisfyer Стимулятор Pro 2 Vibration, rose gold</t>
  </si>
  <si>
    <t>60e1fd4b32da831df9fc29a9</t>
  </si>
  <si>
    <t>Esthetic House Протеиновая маска для лечения и разглаживания повреждённых волос CP-1 Premium Protein Treatment, 250 мл</t>
  </si>
  <si>
    <t>60e7451294d52732beb059ac</t>
  </si>
  <si>
    <t>Esthetic House шампунь для волос протеиновый CP-1 Bright Complex Intense Nourishing, 100 мл</t>
  </si>
  <si>
    <t>60e745ad2fe09841408b2e6b</t>
  </si>
  <si>
    <t>60e745cd9066f41df6eb8d9d</t>
  </si>
  <si>
    <t>Pigeon палочки ватные с липкой поверхностью 50 шт</t>
  </si>
  <si>
    <t>60e749d40fe995312c9a7d1e</t>
  </si>
  <si>
    <t>60e74bbe863e4e213491da1d</t>
  </si>
  <si>
    <t>Набор Esthetic House CP-1 Intense nourishing v2.0 mini</t>
  </si>
  <si>
    <t>60e752b4dbdc31c37057913a</t>
  </si>
  <si>
    <t>Ёkitto подгузники M (6-11 кг) 54 шт.</t>
  </si>
  <si>
    <t>60e20ebb2fe0984b095759e8</t>
  </si>
  <si>
    <t>Vivienne Sabo Тушь для ресниц Cabaret, в коробке, 01 черный</t>
  </si>
  <si>
    <t>60e2103af98801d4644be9ac</t>
  </si>
  <si>
    <t>60e760f294d52759b6b05a29</t>
  </si>
  <si>
    <t>Vivienne Sabo карандаш Brow Arcade, оттенок 02 коричневый</t>
  </si>
  <si>
    <t>60e60a0403c3780d613672f2</t>
  </si>
  <si>
    <t>Goo.N подгузники S (4-8 кг), 84 шт.</t>
  </si>
  <si>
    <t>60e5e44594d527ec94b059a0</t>
  </si>
  <si>
    <t>Pigeon Ножницы 15122 белый</t>
  </si>
  <si>
    <t>60e34abf792ab1244d3a3995</t>
  </si>
  <si>
    <t>60e5ecee3b31764f3779e676</t>
  </si>
  <si>
    <t>Гель для душа Biore Гладкость шелка, 480 мл</t>
  </si>
  <si>
    <t>60e4b82d863e4e41e798fec8</t>
  </si>
  <si>
    <t>60e41d7832da839803fc28cc</t>
  </si>
  <si>
    <t>Joonies трусики Premium Soft XL (12-17 кг), 152 шт.</t>
  </si>
  <si>
    <t>60e6cc187153b3fa8b894590</t>
  </si>
  <si>
    <t>Гель для стирки Kao Attack Bio EX, 0.88 кг, бутылка</t>
  </si>
  <si>
    <t>60e3fd84dbdc31a94a1cd020</t>
  </si>
  <si>
    <t>Vivienne Sabo карандаш Brow Arcade, оттенок 03 Темно-коричневый</t>
  </si>
  <si>
    <t>60e363dc0fe99558047d75c4</t>
  </si>
  <si>
    <t>Satisfyer Стимулятор Curvy 2+, белый</t>
  </si>
  <si>
    <t>60e307b004e943226bb8d75b</t>
  </si>
  <si>
    <t>60e33228792ab137943a389e</t>
  </si>
  <si>
    <t>60e3f6e3c3080f8d753614a9</t>
  </si>
  <si>
    <t>60e34209bed21e51d075dd50</t>
  </si>
  <si>
    <t>Satisfyer Вибратор силиконовый Yummy Sunshine 22.5 см, желтый</t>
  </si>
  <si>
    <t>60e2dcb5b9f8eda3561a0102</t>
  </si>
  <si>
    <t>60e35caa7153b3110fd286f0</t>
  </si>
  <si>
    <t>60e404825a395132a78a4b66</t>
  </si>
  <si>
    <t>Гель для душа Biore Мягкая свежесть, 480 мл</t>
  </si>
  <si>
    <t>60e305e88927ca27a22ef847</t>
  </si>
  <si>
    <t>Трубка газоотводная Windi для новорожденных, 10 шт.</t>
  </si>
  <si>
    <t>60e309c394d527c33ae94886</t>
  </si>
  <si>
    <t>Vivienne Sabo Тушь для ресниц Cabaret Premiere, 04 фиолетовый</t>
  </si>
  <si>
    <t>60e70aadbed21e3feb0f6624</t>
  </si>
  <si>
    <t>Some By Mi Набор с маслом чайного дерева AHA-BHA-PHA 30 Days Miracle Starter Edition</t>
  </si>
  <si>
    <t>60e5f7c7c3080f42be6ab8dd</t>
  </si>
  <si>
    <t>Гель для стирки Kao Attack Multi‐Action, 0.69 кг, дой-пак</t>
  </si>
  <si>
    <t>60e6b850f4c0cb380e10f850</t>
  </si>
  <si>
    <t>Стиральный порошок FUNS Для чистоты вещей и сушки белья в помещении, 0.9 кг</t>
  </si>
  <si>
    <t>60e5af5f7153b36503d28630</t>
  </si>
  <si>
    <t>60e61a202af6cd38047c0c0a</t>
  </si>
  <si>
    <t>60e5b76694d527362fe94887</t>
  </si>
  <si>
    <t>Goo.N подгузники Ultra L (9-14 кг), 68 шт.</t>
  </si>
  <si>
    <t>60e57faa792ab172363a3954</t>
  </si>
  <si>
    <t>60e304948927ca3d4d2ef833</t>
  </si>
  <si>
    <t>60e2e7d4dbdc3146131cd0ae</t>
  </si>
  <si>
    <t>Satisfyer Вакуумно-волновой стимулятор Love Breeze, розовый</t>
  </si>
  <si>
    <t>60e2daed8927ca6ca62ef891</t>
  </si>
  <si>
    <t>60e5a1d3c5311b708003801a</t>
  </si>
  <si>
    <t>60e73abab9f8edbda0850951</t>
  </si>
  <si>
    <t>YokoSun трусики Eco XL (12-20 кг), 38 шт.</t>
  </si>
  <si>
    <t>60e54ca9b9f8ed12131a0210</t>
  </si>
  <si>
    <t>60e34b08f98801815f4be923</t>
  </si>
  <si>
    <t>60e6e49fbed21e49720f66d5</t>
  </si>
  <si>
    <t>60e608d3b9f8ed071685083b</t>
  </si>
  <si>
    <t>60e731247153b3ead38943c7</t>
  </si>
  <si>
    <t>60e5c82883b1f217cac79dd6</t>
  </si>
  <si>
    <t>Гель для душа Biore Экстра увлажняющий, 480 мл</t>
  </si>
  <si>
    <t>60e6351c0fe9955ad59a7cae</t>
  </si>
  <si>
    <t>60e3552c2fe09835895759e2</t>
  </si>
  <si>
    <t>60e35bae94d52735d5e94778</t>
  </si>
  <si>
    <t>Goo.N подгузники Ultra XL (12-20 кг), 52 шт.</t>
  </si>
  <si>
    <t>60e34a09b9f8ed47881a021a</t>
  </si>
  <si>
    <t>29.06.2021</t>
  </si>
  <si>
    <t>Возврат платежа покупателя</t>
  </si>
  <si>
    <t>60e68d2a954f6bf551087956</t>
  </si>
  <si>
    <t>60e7320032da83c668834a3e</t>
  </si>
  <si>
    <t>60e7a63cc5311b40cf46740f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</si>
</sst>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919050.0</v>
      </c>
    </row>
    <row r="4" spans="1:9" s="3" customFormat="1" x14ac:dyDescent="0.2" ht="16.0" customHeight="true">
      <c r="A4" s="3" t="s">
        <v>34</v>
      </c>
      <c r="B4" s="10" t="n">
        <v>105067.0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5.3562374E7</v>
      </c>
      <c r="B8" s="8" t="s">
        <v>51</v>
      </c>
      <c r="C8" s="8" t="n">
        <f>IF(false,"005-1111", "005-1111")</f>
      </c>
      <c r="D8" s="8" t="s">
        <v>52</v>
      </c>
      <c r="E8" s="8" t="n">
        <v>2.0</v>
      </c>
      <c r="F8" s="8" t="n">
        <v>2968.0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5.3674874E7</v>
      </c>
      <c r="B9" t="s" s="8">
        <v>56</v>
      </c>
      <c r="C9" t="n" s="8">
        <f>IF(false,"120922760", "120922760")</f>
      </c>
      <c r="D9" t="s" s="8">
        <v>57</v>
      </c>
      <c r="E9" t="n" s="8">
        <v>1.0</v>
      </c>
      <c r="F9" t="n" s="8">
        <v>1559.0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5.3609735E7</v>
      </c>
      <c r="B10" s="8" t="s">
        <v>56</v>
      </c>
      <c r="C10" s="8" t="n">
        <f>IF(false,"120921202", "120921202")</f>
      </c>
      <c r="D10" s="8" t="s">
        <v>59</v>
      </c>
      <c r="E10" s="8" t="n">
        <v>1.0</v>
      </c>
      <c r="F10" s="8" t="n">
        <v>1655.0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5.3545002E7</v>
      </c>
      <c r="B11" t="s" s="8">
        <v>51</v>
      </c>
      <c r="C11" t="n" s="8">
        <f>IF(false,"1003295", "1003295")</f>
      </c>
      <c r="D11" t="s" s="8">
        <v>61</v>
      </c>
      <c r="E11" t="n" s="8">
        <v>1.0</v>
      </c>
      <c r="F11" t="n" s="8">
        <v>390.0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5.3532516E7</v>
      </c>
      <c r="B12" t="s" s="8">
        <v>51</v>
      </c>
      <c r="C12" t="n" s="8">
        <f>IF(false,"001-334", "001-334")</f>
      </c>
      <c r="D12" t="s" s="8">
        <v>63</v>
      </c>
      <c r="E12" t="n" s="8">
        <v>1.0</v>
      </c>
      <c r="F12" t="n" s="8">
        <v>1355.0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5.3696305E7</v>
      </c>
      <c r="B13" s="8" t="s">
        <v>56</v>
      </c>
      <c r="C13" s="8" t="n">
        <f>IF(false,"005-1254", "005-1254")</f>
      </c>
      <c r="D13" s="8" t="s">
        <v>65</v>
      </c>
      <c r="E13" s="8" t="n">
        <v>1.0</v>
      </c>
      <c r="F13" s="8" t="n">
        <v>214.0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5.3506594E7</v>
      </c>
      <c r="B14" s="8" t="s">
        <v>51</v>
      </c>
      <c r="C14" s="8" t="n">
        <f>IF(false,"120923128", "120923128")</f>
      </c>
      <c r="D14" s="8" t="s">
        <v>67</v>
      </c>
      <c r="E14" s="8" t="n">
        <v>1.0</v>
      </c>
      <c r="F14" s="8" t="n">
        <v>4029.0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5.3492436E7</v>
      </c>
      <c r="B15" t="s" s="8">
        <v>51</v>
      </c>
      <c r="C15" t="n" s="8">
        <f>IF(false,"120921937", "120921937")</f>
      </c>
      <c r="D15" t="s" s="8">
        <v>69</v>
      </c>
      <c r="E15" t="n" s="8">
        <v>1.0</v>
      </c>
      <c r="F15" t="n" s="8">
        <v>844.0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5.346902E7</v>
      </c>
      <c r="B16" t="s" s="8">
        <v>51</v>
      </c>
      <c r="C16" t="n" s="8">
        <f>IF(false,"005-1080", "005-1080")</f>
      </c>
      <c r="D16" t="s" s="8">
        <v>71</v>
      </c>
      <c r="E16" t="n" s="8">
        <v>1.0</v>
      </c>
      <c r="F16" s="8" t="n">
        <v>812.0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5.3465779E7</v>
      </c>
      <c r="B17" s="8" t="s">
        <v>73</v>
      </c>
      <c r="C17" s="8" t="n">
        <f>IF(false,"120921202", "120921202")</f>
      </c>
      <c r="D17" s="8" t="s">
        <v>59</v>
      </c>
      <c r="E17" s="8" t="n">
        <v>2.0</v>
      </c>
      <c r="F17" s="8" t="n">
        <v>3548.0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5.3462432E7</v>
      </c>
      <c r="B18" t="s" s="8">
        <v>73</v>
      </c>
      <c r="C18" t="n" s="8">
        <f>IF(false,"01-003925", "01-003925")</f>
      </c>
      <c r="D18" t="s" s="8">
        <v>75</v>
      </c>
      <c r="E18" t="n" s="8">
        <v>1.0</v>
      </c>
      <c r="F18" t="n" s="8">
        <v>309.0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5.3526246E7</v>
      </c>
      <c r="B19" s="8" t="s">
        <v>51</v>
      </c>
      <c r="C19" s="8" t="n">
        <f>IF(false,"120921202", "120921202")</f>
      </c>
      <c r="D19" s="8" t="s">
        <v>59</v>
      </c>
      <c r="E19" s="8" t="n">
        <v>1.0</v>
      </c>
      <c r="F19" s="8" t="n">
        <v>1799.0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5.3376089E7</v>
      </c>
      <c r="B20" s="8" t="s">
        <v>73</v>
      </c>
      <c r="C20" s="8" t="n">
        <f>IF(false,"000-631", "000-631")</f>
      </c>
      <c r="D20" s="8" t="s">
        <v>78</v>
      </c>
      <c r="E20" s="8" t="n">
        <v>1.0</v>
      </c>
      <c r="F20" s="8" t="n">
        <v>479.0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5.3550447E7</v>
      </c>
      <c r="B21" t="s" s="8">
        <v>51</v>
      </c>
      <c r="C21" t="n" s="8">
        <f>IF(false,"120922558", "120922558")</f>
      </c>
      <c r="D21" t="s" s="8">
        <v>80</v>
      </c>
      <c r="E21" t="n" s="8">
        <v>1.0</v>
      </c>
      <c r="F21" t="n" s="8">
        <v>1465.0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5.3784374E7</v>
      </c>
      <c r="B22" t="s" s="8">
        <v>82</v>
      </c>
      <c r="C22" t="n" s="8">
        <f>IF(false,"005-1254", "005-1254")</f>
      </c>
      <c r="D22" t="s" s="8">
        <v>65</v>
      </c>
      <c r="E22" t="n" s="8">
        <v>1.0</v>
      </c>
      <c r="F22" s="8" t="n">
        <v>493.0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5.3633327E7</v>
      </c>
      <c r="B23" s="8" t="s">
        <v>56</v>
      </c>
      <c r="C23" s="8" t="n">
        <f>IF(false,"120922396", "120922396")</f>
      </c>
      <c r="D23" s="8" t="s">
        <v>84</v>
      </c>
      <c r="E23" s="8" t="n">
        <v>1.0</v>
      </c>
      <c r="F23" s="8" t="n">
        <v>375.0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5.380072E7</v>
      </c>
      <c r="B24" t="s" s="8">
        <v>82</v>
      </c>
      <c r="C24" t="n" s="8">
        <f>IF(false,"120922389", "120922389")</f>
      </c>
      <c r="D24" t="s" s="8">
        <v>86</v>
      </c>
      <c r="E24" t="n" s="8">
        <v>1.0</v>
      </c>
      <c r="F24" t="n" s="8">
        <v>221.0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5.3539126E7</v>
      </c>
      <c r="B25" t="s" s="8">
        <v>51</v>
      </c>
      <c r="C25" t="n" s="8">
        <f>IF(false,"01-003884", "01-003884")</f>
      </c>
      <c r="D25" t="s" s="8">
        <v>88</v>
      </c>
      <c r="E25" t="n" s="8">
        <v>2.0</v>
      </c>
      <c r="F25" t="n" s="8">
        <v>1638.0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5.3758642E7</v>
      </c>
      <c r="B26" t="s" s="8">
        <v>82</v>
      </c>
      <c r="C26" t="n" s="8">
        <f>IF(false,"005-1254", "005-1254")</f>
      </c>
      <c r="D26" t="s" s="8">
        <v>65</v>
      </c>
      <c r="E26" t="n" s="8">
        <v>1.0</v>
      </c>
      <c r="F26" t="n" s="8">
        <v>554.0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5.3830039E7</v>
      </c>
      <c r="B27" t="s" s="8">
        <v>82</v>
      </c>
      <c r="C27" t="n" s="8">
        <f>IF(false,"120922393", "120922393")</f>
      </c>
      <c r="D27" t="s" s="8">
        <v>91</v>
      </c>
      <c r="E27" t="n" s="8">
        <v>1.0</v>
      </c>
      <c r="F27" t="n" s="8">
        <v>375.0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5.2827431E7</v>
      </c>
      <c r="B28" t="s" s="8">
        <v>93</v>
      </c>
      <c r="C28" t="n" s="8">
        <f>IF(false,"120922894", "120922894")</f>
      </c>
      <c r="D28" t="s" s="8">
        <v>94</v>
      </c>
      <c r="E28" t="n" s="8">
        <v>1.0</v>
      </c>
      <c r="F28" t="n" s="8">
        <v>217.0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5.338938E7</v>
      </c>
      <c r="B29" t="s" s="8">
        <v>73</v>
      </c>
      <c r="C29" t="n" s="8">
        <f>IF(false,"01-003925", "01-003925")</f>
      </c>
      <c r="D29" t="s" s="8">
        <v>75</v>
      </c>
      <c r="E29" t="n" s="8">
        <v>1.0</v>
      </c>
      <c r="F29" t="n" s="8">
        <v>319.0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5.3444864E7</v>
      </c>
      <c r="B30" t="s" s="8">
        <v>73</v>
      </c>
      <c r="C30" t="n" s="8">
        <f>IF(false,"01-003884", "01-003884")</f>
      </c>
      <c r="D30" t="s" s="8">
        <v>88</v>
      </c>
      <c r="E30" t="n" s="8">
        <v>1.0</v>
      </c>
      <c r="F30" t="n" s="8">
        <v>733.0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5.3253799E7</v>
      </c>
      <c r="B31" t="s" s="8">
        <v>98</v>
      </c>
      <c r="C31" t="n" s="8">
        <f>IF(false,"01-003884", "01-003884")</f>
      </c>
      <c r="D31" t="s" s="8">
        <v>88</v>
      </c>
      <c r="E31" t="n" s="8">
        <v>1.0</v>
      </c>
      <c r="F31" t="n" s="8">
        <v>819.0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5.325456E7</v>
      </c>
      <c r="B32" t="s" s="8">
        <v>98</v>
      </c>
      <c r="C32" t="n" s="8">
        <f>IF(false,"01-003884", "01-003884")</f>
      </c>
      <c r="D32" t="s" s="8">
        <v>88</v>
      </c>
      <c r="E32" t="n" s="8">
        <v>1.0</v>
      </c>
      <c r="F32" t="n" s="8">
        <v>819.0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5.3823227E7</v>
      </c>
      <c r="B33" t="s" s="8">
        <v>82</v>
      </c>
      <c r="C33" t="n" s="8">
        <f>IF(false,"003-318", "003-318")</f>
      </c>
      <c r="D33" t="s" s="8">
        <v>101</v>
      </c>
      <c r="E33" t="n" s="8">
        <v>1.0</v>
      </c>
      <c r="F33" t="n" s="8">
        <v>1219.0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5.3333346E7</v>
      </c>
      <c r="B34" t="s" s="8">
        <v>98</v>
      </c>
      <c r="C34" t="n" s="8">
        <f>IF(false,"120921995", "120921995")</f>
      </c>
      <c r="D34" t="s" s="8">
        <v>103</v>
      </c>
      <c r="E34" t="n" s="8">
        <v>2.0</v>
      </c>
      <c r="F34" t="n" s="8">
        <v>2038.0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5.34629E7</v>
      </c>
      <c r="B35" t="s" s="8">
        <v>73</v>
      </c>
      <c r="C35" t="n" s="8">
        <f>IF(false,"005-1254", "005-1254")</f>
      </c>
      <c r="D35" t="s" s="8">
        <v>65</v>
      </c>
      <c r="E35" t="n" s="8">
        <v>1.0</v>
      </c>
      <c r="F35" t="n" s="8">
        <v>554.0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5.34629E7</v>
      </c>
      <c r="B36" t="s" s="8">
        <v>73</v>
      </c>
      <c r="C36" t="n" s="8">
        <f>IF(false,"005-1255", "005-1255")</f>
      </c>
      <c r="D36" t="s" s="8">
        <v>106</v>
      </c>
      <c r="E36" t="n" s="8">
        <v>1.0</v>
      </c>
      <c r="F36" t="n" s="8">
        <v>529.0</v>
      </c>
      <c r="G36" t="s" s="8">
        <v>53</v>
      </c>
      <c r="H36" t="s" s="8">
        <v>54</v>
      </c>
      <c r="I36" t="s" s="8">
        <v>105</v>
      </c>
    </row>
    <row r="37" ht="16.0" customHeight="true">
      <c r="A37" t="n" s="7">
        <v>5.3524775E7</v>
      </c>
      <c r="B37" t="s" s="8">
        <v>51</v>
      </c>
      <c r="C37" t="n" s="8">
        <f>IF(false,"003-318", "003-318")</f>
      </c>
      <c r="D37" t="s" s="8">
        <v>101</v>
      </c>
      <c r="E37" t="n" s="8">
        <v>4.0</v>
      </c>
      <c r="F37" t="n" s="8">
        <v>5196.0</v>
      </c>
      <c r="G37" t="s" s="8">
        <v>53</v>
      </c>
      <c r="H37" t="s" s="8">
        <v>54</v>
      </c>
      <c r="I37" t="s" s="8">
        <v>107</v>
      </c>
    </row>
    <row r="38" ht="16.0" customHeight="true">
      <c r="A38" t="n" s="7">
        <v>5.3414029E7</v>
      </c>
      <c r="B38" t="s" s="8">
        <v>73</v>
      </c>
      <c r="C38" t="n" s="8">
        <f>IF(false,"120922944", "120922944")</f>
      </c>
      <c r="D38" t="s" s="8">
        <v>108</v>
      </c>
      <c r="E38" t="n" s="8">
        <v>1.0</v>
      </c>
      <c r="F38" t="n" s="8">
        <v>1799.0</v>
      </c>
      <c r="G38" t="s" s="8">
        <v>53</v>
      </c>
      <c r="H38" t="s" s="8">
        <v>54</v>
      </c>
      <c r="I38" t="s" s="8">
        <v>109</v>
      </c>
    </row>
    <row r="39" ht="16.0" customHeight="true">
      <c r="A39" t="n" s="7">
        <v>5.3543455E7</v>
      </c>
      <c r="B39" t="s" s="8">
        <v>51</v>
      </c>
      <c r="C39" t="n" s="8">
        <f>IF(false,"120921898", "120921898")</f>
      </c>
      <c r="D39" t="s" s="8">
        <v>110</v>
      </c>
      <c r="E39" t="n" s="8">
        <v>1.0</v>
      </c>
      <c r="F39" t="n" s="8">
        <v>979.0</v>
      </c>
      <c r="G39" t="s" s="8">
        <v>53</v>
      </c>
      <c r="H39" t="s" s="8">
        <v>54</v>
      </c>
      <c r="I39" t="s" s="8">
        <v>111</v>
      </c>
    </row>
    <row r="40" ht="16.0" customHeight="true">
      <c r="A40" t="n" s="7">
        <v>5.2406211E7</v>
      </c>
      <c r="B40" t="s" s="8">
        <v>112</v>
      </c>
      <c r="C40" t="n" s="8">
        <f>IF(false,"01-003884", "01-003884")</f>
      </c>
      <c r="D40" t="s" s="8">
        <v>88</v>
      </c>
      <c r="E40" t="n" s="8">
        <v>1.0</v>
      </c>
      <c r="F40" t="n" s="8">
        <v>819.0</v>
      </c>
      <c r="G40" t="s" s="8">
        <v>53</v>
      </c>
      <c r="H40" t="s" s="8">
        <v>54</v>
      </c>
      <c r="I40" t="s" s="8">
        <v>113</v>
      </c>
    </row>
    <row r="41" ht="16.0" customHeight="true">
      <c r="A41" t="n" s="7">
        <v>5.3541323E7</v>
      </c>
      <c r="B41" t="s" s="8">
        <v>51</v>
      </c>
      <c r="C41" t="n" s="8">
        <f>IF(false,"01-003884", "01-003884")</f>
      </c>
      <c r="D41" t="s" s="8">
        <v>88</v>
      </c>
      <c r="E41" t="n" s="8">
        <v>1.0</v>
      </c>
      <c r="F41" t="n" s="8">
        <v>819.0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5.3543328E7</v>
      </c>
      <c r="B42" t="s" s="8">
        <v>51</v>
      </c>
      <c r="C42" t="n" s="8">
        <f>IF(false,"003-318", "003-318")</f>
      </c>
      <c r="D42" t="s" s="8">
        <v>101</v>
      </c>
      <c r="E42" t="n" s="8">
        <v>3.0</v>
      </c>
      <c r="F42" t="n" s="8">
        <v>3897.0</v>
      </c>
      <c r="G42" t="s" s="8">
        <v>53</v>
      </c>
      <c r="H42" t="s" s="8">
        <v>54</v>
      </c>
      <c r="I42" t="s" s="8">
        <v>115</v>
      </c>
    </row>
    <row r="43" ht="16.0" customHeight="true">
      <c r="A43" t="n" s="7">
        <v>5.3032096E7</v>
      </c>
      <c r="B43" t="s" s="8">
        <v>116</v>
      </c>
      <c r="C43" t="n" s="8">
        <f>IF(false,"120921202", "120921202")</f>
      </c>
      <c r="D43" t="s" s="8">
        <v>59</v>
      </c>
      <c r="E43" t="n" s="8">
        <v>2.0</v>
      </c>
      <c r="F43" t="n" s="8">
        <v>3598.0</v>
      </c>
      <c r="G43" t="s" s="8">
        <v>53</v>
      </c>
      <c r="H43" t="s" s="8">
        <v>54</v>
      </c>
      <c r="I43" t="s" s="8">
        <v>117</v>
      </c>
    </row>
    <row r="44" ht="16.0" customHeight="true">
      <c r="A44" t="n" s="7">
        <v>5.3351863E7</v>
      </c>
      <c r="B44" t="s" s="8">
        <v>73</v>
      </c>
      <c r="C44" t="n" s="8">
        <f>IF(false,"120921202", "120921202")</f>
      </c>
      <c r="D44" t="s" s="8">
        <v>59</v>
      </c>
      <c r="E44" t="n" s="8">
        <v>1.0</v>
      </c>
      <c r="F44" t="n" s="8">
        <v>1799.0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5.3458017E7</v>
      </c>
      <c r="B45" t="s" s="8">
        <v>73</v>
      </c>
      <c r="C45" t="n" s="8">
        <f>IF(false,"120922035", "120922035")</f>
      </c>
      <c r="D45" t="s" s="8">
        <v>119</v>
      </c>
      <c r="E45" t="n" s="8">
        <v>1.0</v>
      </c>
      <c r="F45" t="n" s="8">
        <v>939.0</v>
      </c>
      <c r="G45" t="s" s="8">
        <v>53</v>
      </c>
      <c r="H45" t="s" s="8">
        <v>54</v>
      </c>
      <c r="I45" t="s" s="8">
        <v>120</v>
      </c>
    </row>
    <row r="46" ht="16.0" customHeight="true">
      <c r="A46" t="n" s="7">
        <v>5.3306689E7</v>
      </c>
      <c r="B46" t="s" s="8">
        <v>98</v>
      </c>
      <c r="C46" t="n" s="8">
        <f>IF(false,"120923173", "120923173")</f>
      </c>
      <c r="D46" t="s" s="8">
        <v>121</v>
      </c>
      <c r="E46" t="n" s="8">
        <v>1.0</v>
      </c>
      <c r="F46" t="n" s="8">
        <v>3019.0</v>
      </c>
      <c r="G46" t="s" s="8">
        <v>53</v>
      </c>
      <c r="H46" t="s" s="8">
        <v>54</v>
      </c>
      <c r="I46" t="s" s="8">
        <v>122</v>
      </c>
    </row>
    <row r="47" ht="16.0" customHeight="true">
      <c r="A47" t="n" s="7">
        <v>5.34493E7</v>
      </c>
      <c r="B47" t="s" s="8">
        <v>73</v>
      </c>
      <c r="C47" t="n" s="8">
        <f>IF(false,"120922942", "120922942")</f>
      </c>
      <c r="D47" t="s" s="8">
        <v>123</v>
      </c>
      <c r="E47" t="n" s="8">
        <v>1.0</v>
      </c>
      <c r="F47" t="n" s="8">
        <v>1984.0</v>
      </c>
      <c r="G47" t="s" s="8">
        <v>53</v>
      </c>
      <c r="H47" t="s" s="8">
        <v>54</v>
      </c>
      <c r="I47" t="s" s="8">
        <v>124</v>
      </c>
    </row>
    <row r="48" ht="16.0" customHeight="true">
      <c r="A48" t="n" s="7">
        <v>5.333289E7</v>
      </c>
      <c r="B48" t="s" s="8">
        <v>98</v>
      </c>
      <c r="C48" t="n" s="8">
        <f>IF(false,"005-1554", "005-1554")</f>
      </c>
      <c r="D48" t="s" s="8">
        <v>125</v>
      </c>
      <c r="E48" t="n" s="8">
        <v>1.0</v>
      </c>
      <c r="F48" t="n" s="8">
        <v>958.0</v>
      </c>
      <c r="G48" t="s" s="8">
        <v>53</v>
      </c>
      <c r="H48" t="s" s="8">
        <v>54</v>
      </c>
      <c r="I48" t="s" s="8">
        <v>126</v>
      </c>
    </row>
    <row r="49" ht="16.0" customHeight="true">
      <c r="A49" t="n" s="7">
        <v>5.340821E7</v>
      </c>
      <c r="B49" t="s" s="8">
        <v>73</v>
      </c>
      <c r="C49" t="n" s="8">
        <f>IF(false,"120921373", "120921373")</f>
      </c>
      <c r="D49" t="s" s="8">
        <v>127</v>
      </c>
      <c r="E49" t="n" s="8">
        <v>1.0</v>
      </c>
      <c r="F49" t="n" s="8">
        <v>390.0</v>
      </c>
      <c r="G49" t="s" s="8">
        <v>53</v>
      </c>
      <c r="H49" t="s" s="8">
        <v>54</v>
      </c>
      <c r="I49" t="s" s="8">
        <v>128</v>
      </c>
    </row>
    <row r="50" ht="16.0" customHeight="true">
      <c r="A50" t="n" s="7">
        <v>5.3435846E7</v>
      </c>
      <c r="B50" t="s" s="8">
        <v>73</v>
      </c>
      <c r="C50" t="n" s="8">
        <f>IF(false,"003-318", "003-318")</f>
      </c>
      <c r="D50" t="s" s="8">
        <v>101</v>
      </c>
      <c r="E50" t="n" s="8">
        <v>1.0</v>
      </c>
      <c r="F50" t="n" s="8">
        <v>1299.0</v>
      </c>
      <c r="G50" t="s" s="8">
        <v>53</v>
      </c>
      <c r="H50" t="s" s="8">
        <v>54</v>
      </c>
      <c r="I50" t="s" s="8">
        <v>129</v>
      </c>
    </row>
    <row r="51" ht="16.0" customHeight="true">
      <c r="A51" t="n" s="7">
        <v>5.3460178E7</v>
      </c>
      <c r="B51" t="s" s="8">
        <v>73</v>
      </c>
      <c r="C51" t="n" s="8">
        <f>IF(false,"005-1138", "005-1138")</f>
      </c>
      <c r="D51" t="s" s="8">
        <v>130</v>
      </c>
      <c r="E51" t="n" s="8">
        <v>1.0</v>
      </c>
      <c r="F51" t="n" s="8">
        <v>699.0</v>
      </c>
      <c r="G51" t="s" s="8">
        <v>53</v>
      </c>
      <c r="H51" t="s" s="8">
        <v>54</v>
      </c>
      <c r="I51" t="s" s="8">
        <v>131</v>
      </c>
    </row>
    <row r="52" ht="16.0" customHeight="true">
      <c r="A52" t="n" s="7">
        <v>5.344296E7</v>
      </c>
      <c r="B52" t="s" s="8">
        <v>73</v>
      </c>
      <c r="C52" t="n" s="8">
        <f>IF(false,"005-1254", "005-1254")</f>
      </c>
      <c r="D52" t="s" s="8">
        <v>65</v>
      </c>
      <c r="E52" t="n" s="8">
        <v>1.0</v>
      </c>
      <c r="F52" t="n" s="8">
        <v>554.0</v>
      </c>
      <c r="G52" t="s" s="8">
        <v>53</v>
      </c>
      <c r="H52" t="s" s="8">
        <v>54</v>
      </c>
      <c r="I52" t="s" s="8">
        <v>132</v>
      </c>
    </row>
    <row r="53" ht="16.0" customHeight="true">
      <c r="A53" t="n" s="7">
        <v>5.3460267E7</v>
      </c>
      <c r="B53" t="s" s="8">
        <v>73</v>
      </c>
      <c r="C53" t="n" s="8">
        <f>IF(false,"120921945", "120921945")</f>
      </c>
      <c r="D53" t="s" s="8">
        <v>133</v>
      </c>
      <c r="E53" t="n" s="8">
        <v>1.0</v>
      </c>
      <c r="F53" t="n" s="8">
        <v>526.0</v>
      </c>
      <c r="G53" t="s" s="8">
        <v>53</v>
      </c>
      <c r="H53" t="s" s="8">
        <v>54</v>
      </c>
      <c r="I53" t="s" s="8">
        <v>134</v>
      </c>
    </row>
    <row r="54" ht="16.0" customHeight="true">
      <c r="A54" t="n" s="7">
        <v>5.3458397E7</v>
      </c>
      <c r="B54" t="s" s="8">
        <v>73</v>
      </c>
      <c r="C54" t="n" s="8">
        <f>IF(false,"120921547", "120921547")</f>
      </c>
      <c r="D54" t="s" s="8">
        <v>135</v>
      </c>
      <c r="E54" t="n" s="8">
        <v>1.0</v>
      </c>
      <c r="F54" t="n" s="8">
        <v>755.0</v>
      </c>
      <c r="G54" t="s" s="8">
        <v>53</v>
      </c>
      <c r="H54" t="s" s="8">
        <v>54</v>
      </c>
      <c r="I54" t="s" s="8">
        <v>136</v>
      </c>
    </row>
    <row r="55" ht="16.0" customHeight="true">
      <c r="A55" t="n" s="7">
        <v>5.3459241E7</v>
      </c>
      <c r="B55" t="s" s="8">
        <v>73</v>
      </c>
      <c r="C55" t="n" s="8">
        <f>IF(false,"120922387", "120922387")</f>
      </c>
      <c r="D55" t="s" s="8">
        <v>137</v>
      </c>
      <c r="E55" t="n" s="8">
        <v>1.0</v>
      </c>
      <c r="F55" t="n" s="8">
        <v>5.0</v>
      </c>
      <c r="G55" t="s" s="8">
        <v>53</v>
      </c>
      <c r="H55" t="s" s="8">
        <v>54</v>
      </c>
      <c r="I55" t="s" s="8">
        <v>138</v>
      </c>
    </row>
    <row r="56" ht="16.0" customHeight="true">
      <c r="A56" t="n" s="7">
        <v>5.3984421E7</v>
      </c>
      <c r="B56" t="s" s="8">
        <v>54</v>
      </c>
      <c r="C56" t="n" s="8">
        <f>IF(false,"120922387", "120922387")</f>
      </c>
      <c r="D56" t="s" s="8">
        <v>137</v>
      </c>
      <c r="E56" t="n" s="8">
        <v>1.0</v>
      </c>
      <c r="F56" t="n" s="8">
        <v>252.0</v>
      </c>
      <c r="G56" t="s" s="8">
        <v>53</v>
      </c>
      <c r="H56" t="s" s="8">
        <v>50</v>
      </c>
      <c r="I56" t="s" s="8">
        <v>139</v>
      </c>
    </row>
    <row r="57" ht="16.0" customHeight="true">
      <c r="A57" t="n" s="7">
        <v>5.3860882E7</v>
      </c>
      <c r="B57" t="s" s="8">
        <v>82</v>
      </c>
      <c r="C57" t="n" s="8">
        <f>IF(false,"2152400407", "2152400407")</f>
      </c>
      <c r="D57" t="s" s="8">
        <v>140</v>
      </c>
      <c r="E57" t="n" s="8">
        <v>2.0</v>
      </c>
      <c r="F57" t="n" s="8">
        <v>630.0</v>
      </c>
      <c r="G57" t="s" s="8">
        <v>53</v>
      </c>
      <c r="H57" t="s" s="8">
        <v>50</v>
      </c>
      <c r="I57" t="s" s="8">
        <v>141</v>
      </c>
    </row>
    <row r="58" ht="16.0" customHeight="true">
      <c r="A58" t="n" s="7">
        <v>5.3840659E7</v>
      </c>
      <c r="B58" t="s" s="8">
        <v>82</v>
      </c>
      <c r="C58" t="n" s="8">
        <f>IF(false,"002-101", "002-101")</f>
      </c>
      <c r="D58" t="s" s="8">
        <v>142</v>
      </c>
      <c r="E58" t="n" s="8">
        <v>3.0</v>
      </c>
      <c r="F58" t="n" s="8">
        <v>3236.0</v>
      </c>
      <c r="G58" t="s" s="8">
        <v>53</v>
      </c>
      <c r="H58" t="s" s="8">
        <v>50</v>
      </c>
      <c r="I58" t="s" s="8">
        <v>143</v>
      </c>
    </row>
    <row r="59" ht="16.0" customHeight="true">
      <c r="A59" t="n" s="7">
        <v>5.3579461E7</v>
      </c>
      <c r="B59" t="s" s="8">
        <v>51</v>
      </c>
      <c r="C59" t="n" s="8">
        <f>IF(false,"005-1273", "005-1273")</f>
      </c>
      <c r="D59" t="s" s="8">
        <v>144</v>
      </c>
      <c r="E59" t="n" s="8">
        <v>1.0</v>
      </c>
      <c r="F59" t="n" s="8">
        <v>144.0</v>
      </c>
      <c r="G59" t="s" s="8">
        <v>53</v>
      </c>
      <c r="H59" t="s" s="8">
        <v>50</v>
      </c>
      <c r="I59" t="s" s="8">
        <v>145</v>
      </c>
    </row>
    <row r="60" ht="16.0" customHeight="true">
      <c r="A60" t="n" s="7">
        <v>5.3845464E7</v>
      </c>
      <c r="B60" t="s" s="8">
        <v>82</v>
      </c>
      <c r="C60" t="n" s="8">
        <f>IF(false,"005-1254", "005-1254")</f>
      </c>
      <c r="D60" t="s" s="8">
        <v>65</v>
      </c>
      <c r="E60" t="n" s="8">
        <v>1.0</v>
      </c>
      <c r="F60" t="n" s="8">
        <v>554.0</v>
      </c>
      <c r="G60" t="s" s="8">
        <v>53</v>
      </c>
      <c r="H60" t="s" s="8">
        <v>50</v>
      </c>
      <c r="I60" t="s" s="8">
        <v>146</v>
      </c>
    </row>
    <row r="61" ht="16.0" customHeight="true">
      <c r="A61" t="n" s="7">
        <v>5.3733135E7</v>
      </c>
      <c r="B61" t="s" s="8">
        <v>56</v>
      </c>
      <c r="C61" t="n" s="8">
        <f>IF(false,"01-004071", "01-004071")</f>
      </c>
      <c r="D61" t="s" s="8">
        <v>147</v>
      </c>
      <c r="E61" t="n" s="8">
        <v>1.0</v>
      </c>
      <c r="F61" t="n" s="8">
        <v>729.0</v>
      </c>
      <c r="G61" t="s" s="8">
        <v>53</v>
      </c>
      <c r="H61" t="s" s="8">
        <v>50</v>
      </c>
      <c r="I61" t="s" s="8">
        <v>148</v>
      </c>
    </row>
    <row r="62" ht="16.0" customHeight="true">
      <c r="A62" t="n" s="7">
        <v>5.3646453E7</v>
      </c>
      <c r="B62" t="s" s="8">
        <v>56</v>
      </c>
      <c r="C62" t="n" s="8">
        <f>IF(false,"120921937", "120921937")</f>
      </c>
      <c r="D62" t="s" s="8">
        <v>69</v>
      </c>
      <c r="E62" t="n" s="8">
        <v>1.0</v>
      </c>
      <c r="F62" t="n" s="8">
        <v>950.0</v>
      </c>
      <c r="G62" t="s" s="8">
        <v>53</v>
      </c>
      <c r="H62" t="s" s="8">
        <v>50</v>
      </c>
      <c r="I62" t="s" s="8">
        <v>149</v>
      </c>
    </row>
    <row r="63" ht="16.0" customHeight="true">
      <c r="A63" t="n" s="7">
        <v>5.3912455E7</v>
      </c>
      <c r="B63" t="s" s="8">
        <v>54</v>
      </c>
      <c r="C63" t="n" s="8">
        <f>IF(false,"120922756", "120922756")</f>
      </c>
      <c r="D63" t="s" s="8">
        <v>150</v>
      </c>
      <c r="E63" t="n" s="8">
        <v>1.0</v>
      </c>
      <c r="F63" t="n" s="8">
        <v>2615.0</v>
      </c>
      <c r="G63" t="s" s="8">
        <v>53</v>
      </c>
      <c r="H63" t="s" s="8">
        <v>50</v>
      </c>
      <c r="I63" t="s" s="8">
        <v>151</v>
      </c>
    </row>
    <row r="64" ht="16.0" customHeight="true">
      <c r="A64" t="n" s="7">
        <v>5.3625584E7</v>
      </c>
      <c r="B64" t="s" s="8">
        <v>56</v>
      </c>
      <c r="C64" t="n" s="8">
        <f>IF(false,"120922877", "120922877")</f>
      </c>
      <c r="D64" t="s" s="8">
        <v>152</v>
      </c>
      <c r="E64" t="n" s="8">
        <v>1.0</v>
      </c>
      <c r="F64" t="n" s="8">
        <v>580.0</v>
      </c>
      <c r="G64" t="s" s="8">
        <v>53</v>
      </c>
      <c r="H64" t="s" s="8">
        <v>50</v>
      </c>
      <c r="I64" t="s" s="8">
        <v>153</v>
      </c>
    </row>
    <row r="65" ht="16.0" customHeight="true">
      <c r="A65" t="n" s="7">
        <v>5.3593178E7</v>
      </c>
      <c r="B65" t="s" s="8">
        <v>51</v>
      </c>
      <c r="C65" t="n" s="8">
        <f>IF(false,"2152400408", "2152400408")</f>
      </c>
      <c r="D65" t="s" s="8">
        <v>154</v>
      </c>
      <c r="E65" t="n" s="8">
        <v>2.0</v>
      </c>
      <c r="F65" t="n" s="8">
        <v>536.0</v>
      </c>
      <c r="G65" t="s" s="8">
        <v>53</v>
      </c>
      <c r="H65" t="s" s="8">
        <v>50</v>
      </c>
      <c r="I65" t="s" s="8">
        <v>155</v>
      </c>
    </row>
    <row r="66" ht="16.0" customHeight="true">
      <c r="A66" t="n" s="7">
        <v>5.3543938E7</v>
      </c>
      <c r="B66" t="s" s="8">
        <v>51</v>
      </c>
      <c r="C66" t="n" s="8">
        <f>IF(false,"120922953", "120922953")</f>
      </c>
      <c r="D66" t="s" s="8">
        <v>156</v>
      </c>
      <c r="E66" t="n" s="8">
        <v>1.0</v>
      </c>
      <c r="F66" t="n" s="8">
        <v>1614.0</v>
      </c>
      <c r="G66" t="s" s="8">
        <v>53</v>
      </c>
      <c r="H66" t="s" s="8">
        <v>50</v>
      </c>
      <c r="I66" t="s" s="8">
        <v>157</v>
      </c>
    </row>
    <row r="67" ht="16.0" customHeight="true">
      <c r="A67" t="n" s="7">
        <v>5.3566042E7</v>
      </c>
      <c r="B67" t="s" s="8">
        <v>51</v>
      </c>
      <c r="C67" t="n" s="8">
        <f>IF(false,"120922953", "120922953")</f>
      </c>
      <c r="D67" t="s" s="8">
        <v>156</v>
      </c>
      <c r="E67" t="n" s="8">
        <v>1.0</v>
      </c>
      <c r="F67" t="n" s="8">
        <v>1614.0</v>
      </c>
      <c r="G67" t="s" s="8">
        <v>53</v>
      </c>
      <c r="H67" t="s" s="8">
        <v>50</v>
      </c>
      <c r="I67" t="s" s="8">
        <v>158</v>
      </c>
    </row>
    <row r="68" ht="16.0" customHeight="true">
      <c r="A68" t="n" s="7">
        <v>5.3621492E7</v>
      </c>
      <c r="B68" t="s" s="8">
        <v>56</v>
      </c>
      <c r="C68" t="n" s="8">
        <f>IF(false,"120922393", "120922393")</f>
      </c>
      <c r="D68" t="s" s="8">
        <v>91</v>
      </c>
      <c r="E68" t="n" s="8">
        <v>1.0</v>
      </c>
      <c r="F68" t="n" s="8">
        <v>375.0</v>
      </c>
      <c r="G68" t="s" s="8">
        <v>53</v>
      </c>
      <c r="H68" t="s" s="8">
        <v>50</v>
      </c>
      <c r="I68" t="s" s="8">
        <v>159</v>
      </c>
    </row>
    <row r="69" ht="16.0" customHeight="true">
      <c r="A69" t="n" s="7">
        <v>5.3574595E7</v>
      </c>
      <c r="B69" t="s" s="8">
        <v>51</v>
      </c>
      <c r="C69" t="n" s="8">
        <f>IF(false,"01-003884", "01-003884")</f>
      </c>
      <c r="D69" t="s" s="8">
        <v>88</v>
      </c>
      <c r="E69" t="n" s="8">
        <v>1.0</v>
      </c>
      <c r="F69" t="n" s="8">
        <v>819.0</v>
      </c>
      <c r="G69" t="s" s="8">
        <v>53</v>
      </c>
      <c r="H69" t="s" s="8">
        <v>50</v>
      </c>
      <c r="I69" t="s" s="8">
        <v>160</v>
      </c>
    </row>
    <row r="70" ht="16.0" customHeight="true">
      <c r="A70" t="n" s="7">
        <v>5.3517905E7</v>
      </c>
      <c r="B70" t="s" s="8">
        <v>51</v>
      </c>
      <c r="C70" t="n" s="8">
        <f>IF(false,"120922941", "120922941")</f>
      </c>
      <c r="D70" t="s" s="8">
        <v>161</v>
      </c>
      <c r="E70" t="n" s="8">
        <v>1.0</v>
      </c>
      <c r="F70" t="n" s="8">
        <v>1851.0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5.3588941E7</v>
      </c>
      <c r="B71" t="s" s="8">
        <v>51</v>
      </c>
      <c r="C71" t="n" s="8">
        <f>IF(false,"120921995", "120921995")</f>
      </c>
      <c r="D71" t="s" s="8">
        <v>103</v>
      </c>
      <c r="E71" t="n" s="8">
        <v>1.0</v>
      </c>
      <c r="F71" t="n" s="8">
        <v>1176.0</v>
      </c>
      <c r="G71" t="s" s="8">
        <v>53</v>
      </c>
      <c r="H71" t="s" s="8">
        <v>50</v>
      </c>
      <c r="I71" t="s" s="8">
        <v>163</v>
      </c>
    </row>
    <row r="72" ht="16.0" customHeight="true">
      <c r="A72" t="n" s="7">
        <v>5.3629337E7</v>
      </c>
      <c r="B72" t="s" s="8">
        <v>56</v>
      </c>
      <c r="C72" t="n" s="8">
        <f>IF(false,"01-003884", "01-003884")</f>
      </c>
      <c r="D72" t="s" s="8">
        <v>88</v>
      </c>
      <c r="E72" t="n" s="8">
        <v>1.0</v>
      </c>
      <c r="F72" t="n" s="8">
        <v>939.0</v>
      </c>
      <c r="G72" t="s" s="8">
        <v>53</v>
      </c>
      <c r="H72" t="s" s="8">
        <v>50</v>
      </c>
      <c r="I72" t="s" s="8">
        <v>164</v>
      </c>
    </row>
    <row r="73" ht="16.0" customHeight="true">
      <c r="A73" t="n" s="7">
        <v>5.3542775E7</v>
      </c>
      <c r="B73" t="s" s="8">
        <v>51</v>
      </c>
      <c r="C73" t="n" s="8">
        <f>IF(false,"005-1373", "005-1373")</f>
      </c>
      <c r="D73" t="s" s="8">
        <v>165</v>
      </c>
      <c r="E73" t="n" s="8">
        <v>1.0</v>
      </c>
      <c r="F73" t="n" s="8">
        <v>729.0</v>
      </c>
      <c r="G73" t="s" s="8">
        <v>53</v>
      </c>
      <c r="H73" t="s" s="8">
        <v>50</v>
      </c>
      <c r="I73" t="s" s="8">
        <v>166</v>
      </c>
    </row>
    <row r="74" ht="16.0" customHeight="true">
      <c r="A74" t="n" s="7">
        <v>5.3545006E7</v>
      </c>
      <c r="B74" t="s" s="8">
        <v>51</v>
      </c>
      <c r="C74" t="n" s="8">
        <f>IF(false,"005-1181", "005-1181")</f>
      </c>
      <c r="D74" t="s" s="8">
        <v>167</v>
      </c>
      <c r="E74" t="n" s="8">
        <v>1.0</v>
      </c>
      <c r="F74" t="n" s="8">
        <v>799.0</v>
      </c>
      <c r="G74" t="s" s="8">
        <v>53</v>
      </c>
      <c r="H74" t="s" s="8">
        <v>50</v>
      </c>
      <c r="I74" t="s" s="8">
        <v>168</v>
      </c>
    </row>
    <row r="75" ht="16.0" customHeight="true">
      <c r="A75" t="n" s="7">
        <v>5.3945644E7</v>
      </c>
      <c r="B75" t="s" s="8">
        <v>54</v>
      </c>
      <c r="C75" t="n" s="8">
        <f>IF(false,"120922391", "120922391")</f>
      </c>
      <c r="D75" t="s" s="8">
        <v>169</v>
      </c>
      <c r="E75" t="n" s="8">
        <v>1.0</v>
      </c>
      <c r="F75" t="n" s="8">
        <v>348.0</v>
      </c>
      <c r="G75" t="s" s="8">
        <v>53</v>
      </c>
      <c r="H75" t="s" s="8">
        <v>50</v>
      </c>
      <c r="I75" t="s" s="8">
        <v>170</v>
      </c>
    </row>
    <row r="76" ht="16.0" customHeight="true">
      <c r="A76" t="n" s="7">
        <v>5.3851276E7</v>
      </c>
      <c r="B76" t="s" s="8">
        <v>82</v>
      </c>
      <c r="C76" t="n" s="8">
        <f>IF(false,"120921693", "120921693")</f>
      </c>
      <c r="D76" t="s" s="8">
        <v>171</v>
      </c>
      <c r="E76" t="n" s="8">
        <v>1.0</v>
      </c>
      <c r="F76" t="n" s="8">
        <v>1540.0</v>
      </c>
      <c r="G76" t="s" s="8">
        <v>53</v>
      </c>
      <c r="H76" t="s" s="8">
        <v>50</v>
      </c>
      <c r="I76" t="s" s="8">
        <v>172</v>
      </c>
    </row>
    <row r="77" ht="16.0" customHeight="true">
      <c r="A77" t="n" s="7">
        <v>5.3901273E7</v>
      </c>
      <c r="B77" t="s" s="8">
        <v>54</v>
      </c>
      <c r="C77" t="n" s="8">
        <f>IF(false,"2152400391", "2152400391")</f>
      </c>
      <c r="D77" t="s" s="8">
        <v>173</v>
      </c>
      <c r="E77" t="n" s="8">
        <v>1.0</v>
      </c>
      <c r="F77" t="n" s="8">
        <v>435.0</v>
      </c>
      <c r="G77" t="s" s="8">
        <v>53</v>
      </c>
      <c r="H77" t="s" s="8">
        <v>50</v>
      </c>
      <c r="I77" t="s" s="8">
        <v>174</v>
      </c>
    </row>
    <row r="78" ht="16.0" customHeight="true">
      <c r="A78" t="n" s="7">
        <v>5.3814606E7</v>
      </c>
      <c r="B78" t="s" s="8">
        <v>82</v>
      </c>
      <c r="C78" t="n" s="8">
        <f>IF(false,"120922782", "120922782")</f>
      </c>
      <c r="D78" t="s" s="8">
        <v>175</v>
      </c>
      <c r="E78" t="n" s="8">
        <v>1.0</v>
      </c>
      <c r="F78" t="n" s="8">
        <v>499.0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5.3867864E7</v>
      </c>
      <c r="B79" t="s" s="8">
        <v>54</v>
      </c>
      <c r="C79" t="n" s="8">
        <f>IF(false,"000-631", "000-631")</f>
      </c>
      <c r="D79" t="s" s="8">
        <v>78</v>
      </c>
      <c r="E79" t="n" s="8">
        <v>2.0</v>
      </c>
      <c r="F79" t="n" s="8">
        <v>756.0</v>
      </c>
      <c r="G79" t="s" s="8">
        <v>53</v>
      </c>
      <c r="H79" t="s" s="8">
        <v>50</v>
      </c>
      <c r="I79" t="s" s="8">
        <v>177</v>
      </c>
    </row>
    <row r="80" ht="16.0" customHeight="true">
      <c r="A80" t="n" s="7">
        <v>5.3818733E7</v>
      </c>
      <c r="B80" t="s" s="8">
        <v>82</v>
      </c>
      <c r="C80" t="n" s="8">
        <f>IF(false,"005-1373", "005-1373")</f>
      </c>
      <c r="D80" t="s" s="8">
        <v>165</v>
      </c>
      <c r="E80" t="n" s="8">
        <v>1.0</v>
      </c>
      <c r="F80" t="n" s="8">
        <v>729.0</v>
      </c>
      <c r="G80" t="s" s="8">
        <v>53</v>
      </c>
      <c r="H80" t="s" s="8">
        <v>50</v>
      </c>
      <c r="I80" t="s" s="8">
        <v>178</v>
      </c>
    </row>
    <row r="81" ht="16.0" customHeight="true">
      <c r="A81" t="n" s="7">
        <v>5.3788309E7</v>
      </c>
      <c r="B81" t="s" s="8">
        <v>82</v>
      </c>
      <c r="C81" t="n" s="8">
        <f>IF(false,"005-1110", "005-1110")</f>
      </c>
      <c r="D81" t="s" s="8">
        <v>179</v>
      </c>
      <c r="E81" t="n" s="8">
        <v>1.0</v>
      </c>
      <c r="F81" t="n" s="8">
        <v>1189.0</v>
      </c>
      <c r="G81" t="s" s="8">
        <v>53</v>
      </c>
      <c r="H81" t="s" s="8">
        <v>50</v>
      </c>
      <c r="I81" t="s" s="8">
        <v>180</v>
      </c>
    </row>
    <row r="82" ht="16.0" customHeight="true">
      <c r="A82" t="n" s="7">
        <v>5.3542062E7</v>
      </c>
      <c r="B82" t="s" s="8">
        <v>51</v>
      </c>
      <c r="C82" t="n" s="8">
        <f>IF(false,"01-003884", "01-003884")</f>
      </c>
      <c r="D82" t="s" s="8">
        <v>88</v>
      </c>
      <c r="E82" t="n" s="8">
        <v>1.0</v>
      </c>
      <c r="F82" t="n" s="8">
        <v>819.0</v>
      </c>
      <c r="G82" t="s" s="8">
        <v>53</v>
      </c>
      <c r="H82" t="s" s="8">
        <v>50</v>
      </c>
      <c r="I82" t="s" s="8">
        <v>181</v>
      </c>
    </row>
    <row r="83" ht="16.0" customHeight="true">
      <c r="A83" t="n" s="7">
        <v>5.3524675E7</v>
      </c>
      <c r="B83" t="s" s="8">
        <v>51</v>
      </c>
      <c r="C83" t="n" s="8">
        <f>IF(false,"005-1255", "005-1255")</f>
      </c>
      <c r="D83" t="s" s="8">
        <v>106</v>
      </c>
      <c r="E83" t="n" s="8">
        <v>1.0</v>
      </c>
      <c r="F83" t="n" s="8">
        <v>529.0</v>
      </c>
      <c r="G83" t="s" s="8">
        <v>53</v>
      </c>
      <c r="H83" t="s" s="8">
        <v>50</v>
      </c>
      <c r="I83" t="s" s="8">
        <v>182</v>
      </c>
    </row>
    <row r="84" ht="16.0" customHeight="true">
      <c r="A84" t="n" s="7">
        <v>5.3516753E7</v>
      </c>
      <c r="B84" t="s" s="8">
        <v>51</v>
      </c>
      <c r="C84" t="n" s="8">
        <f>IF(false,"120922952", "120922952")</f>
      </c>
      <c r="D84" t="s" s="8">
        <v>183</v>
      </c>
      <c r="E84" t="n" s="8">
        <v>1.0</v>
      </c>
      <c r="F84" t="n" s="8">
        <v>1262.0</v>
      </c>
      <c r="G84" t="s" s="8">
        <v>53</v>
      </c>
      <c r="H84" t="s" s="8">
        <v>50</v>
      </c>
      <c r="I84" t="s" s="8">
        <v>184</v>
      </c>
    </row>
    <row r="85" ht="16.0" customHeight="true">
      <c r="A85" t="n" s="7">
        <v>5.3807663E7</v>
      </c>
      <c r="B85" t="s" s="8">
        <v>82</v>
      </c>
      <c r="C85" t="n" s="8">
        <f>IF(false,"120922877", "120922877")</f>
      </c>
      <c r="D85" t="s" s="8">
        <v>152</v>
      </c>
      <c r="E85" t="n" s="8">
        <v>1.0</v>
      </c>
      <c r="F85" t="n" s="8">
        <v>435.0</v>
      </c>
      <c r="G85" t="s" s="8">
        <v>53</v>
      </c>
      <c r="H85" t="s" s="8">
        <v>50</v>
      </c>
      <c r="I85" t="s" s="8">
        <v>185</v>
      </c>
    </row>
    <row r="86" ht="16.0" customHeight="true">
      <c r="A86" t="n" s="7">
        <v>5.3966773E7</v>
      </c>
      <c r="B86" t="s" s="8">
        <v>54</v>
      </c>
      <c r="C86" t="n" s="8">
        <f>IF(false,"120921202", "120921202")</f>
      </c>
      <c r="D86" t="s" s="8">
        <v>59</v>
      </c>
      <c r="E86" t="n" s="8">
        <v>3.0</v>
      </c>
      <c r="F86" t="n" s="8">
        <v>4245.0</v>
      </c>
      <c r="G86" t="s" s="8">
        <v>53</v>
      </c>
      <c r="H86" t="s" s="8">
        <v>50</v>
      </c>
      <c r="I86" t="s" s="8">
        <v>186</v>
      </c>
    </row>
    <row r="87" ht="16.0" customHeight="true">
      <c r="A87" t="n" s="7">
        <v>5.3759519E7</v>
      </c>
      <c r="B87" t="s" s="8">
        <v>82</v>
      </c>
      <c r="C87" t="n" s="8">
        <f>IF(false,"120923117", "120923117")</f>
      </c>
      <c r="D87" t="s" s="8">
        <v>187</v>
      </c>
      <c r="E87" t="n" s="8">
        <v>1.0</v>
      </c>
      <c r="F87" t="n" s="8">
        <v>858.0</v>
      </c>
      <c r="G87" t="s" s="8">
        <v>53</v>
      </c>
      <c r="H87" t="s" s="8">
        <v>50</v>
      </c>
      <c r="I87" t="s" s="8">
        <v>188</v>
      </c>
    </row>
    <row r="88" ht="16.0" customHeight="true">
      <c r="A88" t="n" s="7">
        <v>5.3579603E7</v>
      </c>
      <c r="B88" t="s" s="8">
        <v>51</v>
      </c>
      <c r="C88" t="n" s="8">
        <f>IF(false,"01-003884", "01-003884")</f>
      </c>
      <c r="D88" t="s" s="8">
        <v>88</v>
      </c>
      <c r="E88" t="n" s="8">
        <v>5.0</v>
      </c>
      <c r="F88" t="n" s="8">
        <v>3480.0</v>
      </c>
      <c r="G88" t="s" s="8">
        <v>53</v>
      </c>
      <c r="H88" t="s" s="8">
        <v>50</v>
      </c>
      <c r="I88" t="s" s="8">
        <v>189</v>
      </c>
    </row>
    <row r="89" ht="16.0" customHeight="true">
      <c r="A89" t="n" s="7">
        <v>5.3926074E7</v>
      </c>
      <c r="B89" t="s" s="8">
        <v>54</v>
      </c>
      <c r="C89" t="n" s="8">
        <f>IF(false,"120922953", "120922953")</f>
      </c>
      <c r="D89" t="s" s="8">
        <v>156</v>
      </c>
      <c r="E89" t="n" s="8">
        <v>1.0</v>
      </c>
      <c r="F89" t="n" s="8">
        <v>1614.0</v>
      </c>
      <c r="G89" t="s" s="8">
        <v>53</v>
      </c>
      <c r="H89" t="s" s="8">
        <v>50</v>
      </c>
      <c r="I89" t="s" s="8">
        <v>190</v>
      </c>
    </row>
    <row r="90" ht="16.0" customHeight="true">
      <c r="A90" t="n" s="7">
        <v>5.3860408E7</v>
      </c>
      <c r="B90" t="s" s="8">
        <v>82</v>
      </c>
      <c r="C90" t="n" s="8">
        <f>IF(false,"120921202", "120921202")</f>
      </c>
      <c r="D90" t="s" s="8">
        <v>59</v>
      </c>
      <c r="E90" t="n" s="8">
        <v>2.0</v>
      </c>
      <c r="F90" t="n" s="8">
        <v>2698.0</v>
      </c>
      <c r="G90" t="s" s="8">
        <v>53</v>
      </c>
      <c r="H90" t="s" s="8">
        <v>50</v>
      </c>
      <c r="I90" t="s" s="8">
        <v>191</v>
      </c>
    </row>
    <row r="91" ht="16.0" customHeight="true">
      <c r="A91" t="n" s="7">
        <v>5.3962548E7</v>
      </c>
      <c r="B91" t="s" s="8">
        <v>54</v>
      </c>
      <c r="C91" t="n" s="8">
        <f>IF(false,"120921547", "120921547")</f>
      </c>
      <c r="D91" t="s" s="8">
        <v>135</v>
      </c>
      <c r="E91" t="n" s="8">
        <v>1.0</v>
      </c>
      <c r="F91" t="n" s="8">
        <v>597.0</v>
      </c>
      <c r="G91" t="s" s="8">
        <v>53</v>
      </c>
      <c r="H91" t="s" s="8">
        <v>50</v>
      </c>
      <c r="I91" t="s" s="8">
        <v>192</v>
      </c>
    </row>
    <row r="92" ht="16.0" customHeight="true">
      <c r="A92" t="n" s="7">
        <v>5.3826786E7</v>
      </c>
      <c r="B92" t="s" s="8">
        <v>82</v>
      </c>
      <c r="C92" t="n" s="8">
        <f>IF(false,"120922387", "120922387")</f>
      </c>
      <c r="D92" t="s" s="8">
        <v>137</v>
      </c>
      <c r="E92" t="n" s="8">
        <v>1.0</v>
      </c>
      <c r="F92" t="n" s="8">
        <v>335.0</v>
      </c>
      <c r="G92" t="s" s="8">
        <v>53</v>
      </c>
      <c r="H92" t="s" s="8">
        <v>50</v>
      </c>
      <c r="I92" t="s" s="8">
        <v>193</v>
      </c>
    </row>
    <row r="93" ht="16.0" customHeight="true">
      <c r="A93" t="n" s="7">
        <v>5.3872588E7</v>
      </c>
      <c r="B93" t="s" s="8">
        <v>54</v>
      </c>
      <c r="C93" t="n" s="8">
        <f>IF(false,"120922570", "120922570")</f>
      </c>
      <c r="D93" t="s" s="8">
        <v>194</v>
      </c>
      <c r="E93" t="n" s="8">
        <v>1.0</v>
      </c>
      <c r="F93" t="n" s="8">
        <v>729.0</v>
      </c>
      <c r="G93" t="s" s="8">
        <v>53</v>
      </c>
      <c r="H93" t="s" s="8">
        <v>50</v>
      </c>
      <c r="I93" t="s" s="8">
        <v>195</v>
      </c>
    </row>
    <row r="94" ht="16.0" customHeight="true">
      <c r="A94" t="n" s="7">
        <v>5.3585312E7</v>
      </c>
      <c r="B94" t="s" s="8">
        <v>51</v>
      </c>
      <c r="C94" t="n" s="8">
        <f>IF(false,"005-1254", "005-1254")</f>
      </c>
      <c r="D94" t="s" s="8">
        <v>65</v>
      </c>
      <c r="E94" t="n" s="8">
        <v>1.0</v>
      </c>
      <c r="F94" t="n" s="8">
        <v>554.0</v>
      </c>
      <c r="G94" t="s" s="8">
        <v>53</v>
      </c>
      <c r="H94" t="s" s="8">
        <v>50</v>
      </c>
      <c r="I94" t="s" s="8">
        <v>196</v>
      </c>
    </row>
    <row r="95" ht="16.0" customHeight="true">
      <c r="A95" t="n" s="7">
        <v>5.3588741E7</v>
      </c>
      <c r="B95" t="s" s="8">
        <v>51</v>
      </c>
      <c r="C95" t="n" s="8">
        <f>IF(false,"01-003884", "01-003884")</f>
      </c>
      <c r="D95" t="s" s="8">
        <v>88</v>
      </c>
      <c r="E95" t="n" s="8">
        <v>4.0</v>
      </c>
      <c r="F95" t="n" s="8">
        <v>2648.0</v>
      </c>
      <c r="G95" t="s" s="8">
        <v>53</v>
      </c>
      <c r="H95" t="s" s="8">
        <v>50</v>
      </c>
      <c r="I95" t="s" s="8">
        <v>197</v>
      </c>
    </row>
    <row r="96" ht="16.0" customHeight="true">
      <c r="A96" t="n" s="7">
        <v>5.3588741E7</v>
      </c>
      <c r="B96" t="s" s="8">
        <v>51</v>
      </c>
      <c r="C96" t="n" s="8">
        <f>IF(false,"120921202", "120921202")</f>
      </c>
      <c r="D96" t="s" s="8">
        <v>59</v>
      </c>
      <c r="E96" t="n" s="8">
        <v>1.0</v>
      </c>
      <c r="F96" t="n" s="8">
        <v>1526.0</v>
      </c>
      <c r="G96" t="s" s="8">
        <v>53</v>
      </c>
      <c r="H96" t="s" s="8">
        <v>50</v>
      </c>
      <c r="I96" t="s" s="8">
        <v>197</v>
      </c>
    </row>
    <row r="97" ht="16.0" customHeight="true">
      <c r="A97" t="n" s="7">
        <v>5.3579059E7</v>
      </c>
      <c r="B97" t="s" s="8">
        <v>51</v>
      </c>
      <c r="C97" t="n" s="8">
        <f>IF(false,"005-1114", "005-1114")</f>
      </c>
      <c r="D97" t="s" s="8">
        <v>198</v>
      </c>
      <c r="E97" t="n" s="8">
        <v>6.0</v>
      </c>
      <c r="F97" t="n" s="8">
        <v>6060.0</v>
      </c>
      <c r="G97" t="s" s="8">
        <v>53</v>
      </c>
      <c r="H97" t="s" s="8">
        <v>50</v>
      </c>
      <c r="I97" t="s" s="8">
        <v>199</v>
      </c>
    </row>
    <row r="98" ht="16.0" customHeight="true"/>
    <row r="99" ht="16.0" customHeight="true">
      <c r="A99" t="s" s="1">
        <v>37</v>
      </c>
      <c r="B99" s="1"/>
      <c r="C99" s="1"/>
      <c r="D99" s="1"/>
      <c r="E99" s="1"/>
      <c r="F99" t="n" s="8">
        <v>116390.0</v>
      </c>
      <c r="G99" s="2"/>
    </row>
    <row r="100" ht="16.0" customHeight="true"/>
    <row r="101" ht="16.0" customHeight="true">
      <c r="A101" t="s" s="1">
        <v>36</v>
      </c>
    </row>
    <row r="102" ht="34.0" customHeight="true">
      <c r="A102" t="s" s="9">
        <v>38</v>
      </c>
      <c r="B102" t="s" s="9">
        <v>0</v>
      </c>
      <c r="C102" t="s" s="9">
        <v>43</v>
      </c>
      <c r="D102" t="s" s="9">
        <v>1</v>
      </c>
      <c r="E102" t="s" s="9">
        <v>2</v>
      </c>
      <c r="F102" t="s" s="9">
        <v>39</v>
      </c>
      <c r="G102" t="s" s="9">
        <v>5</v>
      </c>
      <c r="H102" t="s" s="9">
        <v>3</v>
      </c>
      <c r="I102" t="s" s="9">
        <v>4</v>
      </c>
    </row>
    <row r="103" ht="16.0" customHeight="true">
      <c r="A103" t="n" s="8">
        <v>5.280332E7</v>
      </c>
      <c r="B103" t="s" s="8">
        <v>200</v>
      </c>
      <c r="C103" t="n" s="8">
        <f>IF(false,"120921202", "120921202")</f>
      </c>
      <c r="D103" t="s" s="8">
        <v>59</v>
      </c>
      <c r="E103" t="n" s="8">
        <v>1.0</v>
      </c>
      <c r="F103" t="n" s="8">
        <v>-1799.0</v>
      </c>
      <c r="G103" t="s" s="8">
        <v>201</v>
      </c>
      <c r="H103" t="s" s="8">
        <v>54</v>
      </c>
      <c r="I103" t="s" s="8">
        <v>202</v>
      </c>
    </row>
    <row r="104" ht="16.0" customHeight="true">
      <c r="A104" t="n" s="8">
        <v>5.3518443E7</v>
      </c>
      <c r="B104" t="s" s="8">
        <v>51</v>
      </c>
      <c r="C104" t="n" s="8">
        <f>IF(false,"120921202", "120921202")</f>
      </c>
      <c r="D104" t="s" s="8">
        <v>59</v>
      </c>
      <c r="E104" t="n" s="8">
        <v>5.0</v>
      </c>
      <c r="F104" t="n" s="8">
        <v>-8995.0</v>
      </c>
      <c r="G104" t="s" s="8">
        <v>201</v>
      </c>
      <c r="H104" t="s" s="8">
        <v>54</v>
      </c>
      <c r="I104" t="s" s="8">
        <v>203</v>
      </c>
    </row>
    <row r="105" ht="16.0" customHeight="true">
      <c r="A105" t="n" s="8">
        <v>5.3461633E7</v>
      </c>
      <c r="B105" t="s" s="8">
        <v>73</v>
      </c>
      <c r="C105" t="n" s="8">
        <f>IF(false,"005-1255", "005-1255")</f>
      </c>
      <c r="D105" t="s" s="8">
        <v>106</v>
      </c>
      <c r="E105" t="n" s="8">
        <v>1.0</v>
      </c>
      <c r="F105" t="n" s="8">
        <v>-529.0</v>
      </c>
      <c r="G105" t="s" s="8">
        <v>201</v>
      </c>
      <c r="H105" t="s" s="8">
        <v>50</v>
      </c>
      <c r="I105" t="s" s="8">
        <v>204</v>
      </c>
    </row>
    <row r="106" ht="16.0" customHeight="true"/>
    <row r="107" ht="16.0" customHeight="true">
      <c r="A107" t="s" s="1">
        <v>37</v>
      </c>
      <c r="F107" t="n" s="8">
        <v>-11323.0</v>
      </c>
      <c r="G107" s="2"/>
      <c r="H107" s="0"/>
      <c r="I107" s="0"/>
    </row>
    <row r="108" ht="16.0" customHeight="true">
      <c r="A108" s="1"/>
      <c r="B108" s="1"/>
      <c r="C108" s="1"/>
      <c r="D108" s="1"/>
      <c r="E108" s="1"/>
      <c r="F108" s="1"/>
      <c r="G108" s="1"/>
      <c r="H108" s="1"/>
      <c r="I108" s="1"/>
    </row>
    <row r="109" ht="16.0" customHeight="true">
      <c r="A109" t="s" s="1">
        <v>40</v>
      </c>
    </row>
    <row r="110" ht="34.0" customHeight="true">
      <c r="A110" t="s" s="9">
        <v>47</v>
      </c>
      <c r="B110" t="s" s="9">
        <v>48</v>
      </c>
      <c r="C110" s="9"/>
      <c r="D110" s="9"/>
      <c r="E110" s="9"/>
      <c r="F110" t="s" s="9">
        <v>39</v>
      </c>
      <c r="G110" t="s" s="9">
        <v>5</v>
      </c>
      <c r="H110" t="s" s="9">
        <v>3</v>
      </c>
      <c r="I110" t="s" s="9">
        <v>4</v>
      </c>
    </row>
    <row r="111" ht="16.0" customHeight="true"/>
    <row r="112" ht="16.0" customHeight="true">
      <c r="A112" t="s" s="1">
        <v>37</v>
      </c>
      <c r="F112" t="n" s="8">
        <v>0.0</v>
      </c>
      <c r="G112" s="2"/>
      <c r="H112" s="0"/>
      <c r="I112" s="0"/>
    </row>
    <row r="113" ht="16.0" customHeight="true">
      <c r="A113" s="1"/>
      <c r="B113" s="1"/>
      <c r="C113" s="1"/>
      <c r="D113" s="1"/>
      <c r="E113" s="1"/>
      <c r="F113" s="1"/>
      <c r="G113" s="1"/>
      <c r="H113" s="1"/>
      <c r="I11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