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<sst xmlns="http://schemas.openxmlformats.org/spreadsheetml/2006/main" count="1892" uniqueCount="308">
  <si>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</si>
  <si>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</si>
  <si>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</si>
  <si>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</si>
  <si>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</si>
  <si>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</si>
  <si>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</si>
  <si>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</si>
  <si>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</si>
  <si>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</si>
  <si>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</si>
  <si>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</si>
  <si>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</si>
  <si>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</si>
  <si>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</si>
  <si>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</si>
  <si>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</si>
  <si>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</si>
  <si>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</si>
  <si>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</si>
  <si>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</si>
  <si>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</si>
  <si>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</si>
  <si>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</si>
  <si>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</si>
  <si>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</si>
  <si>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</si>
  <si>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</si>
  <si>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</si>
  <si>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</si>
  <si>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</si>
  <si>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</si>
  <si>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</si>
  <si>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</si>
  <si>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</si>
  <si>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</si>
  <si>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</si>
  <si>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</si>
  <si>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</si>
  <si>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</si>
  <si>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</si>
  <si>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</si>
  <si>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</si>
  <si>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</si>
  <si>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</si>
  <si>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</si>
  <si>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</si>
  <si>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</si>
  <si>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</si>
  <si>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</si>
  <si>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06.04.2021</t>
  </si>
  <si>
    <t>02.04.2021</t>
  </si>
  <si>
    <t>YokoSun трусики Premium XL (12-20 кг) 38 шт. 38 шт.</t>
  </si>
  <si>
    <t>Платёж за скидку маркетплейса</t>
  </si>
  <si>
    <t>05.04.2021</t>
  </si>
  <si>
    <t>606a906573990125e47f41ff</t>
  </si>
  <si>
    <t>31.03.2021</t>
  </si>
  <si>
    <t>Joonies трусики Comfort L (9-14 кг) 44 шт.</t>
  </si>
  <si>
    <t>606a915504e94387270a82a4</t>
  </si>
  <si>
    <t>03.04.2021</t>
  </si>
  <si>
    <t>Гель для душа Biore Бодрящий цитрус, 480 мл</t>
  </si>
  <si>
    <t>Платёж за скидку по бонусам СберСпасибо</t>
  </si>
  <si>
    <t>60688aaa3b31763644daae6a</t>
  </si>
  <si>
    <t>YokoSun трусики L (9-14 кг) 44 шт.</t>
  </si>
  <si>
    <t>6068d5173620c22ccb74e305</t>
  </si>
  <si>
    <t>04.04.2021</t>
  </si>
  <si>
    <t>Соска Pigeon Peristaltic PLUS L 6м+, 2 шт. бесцветный</t>
  </si>
  <si>
    <t>Платёж за скидку по баллам Яндекс.Плюса</t>
  </si>
  <si>
    <t>6069bea899d6ef0340483a33</t>
  </si>
  <si>
    <t>YokoSun трусики M (6-10 кг) 58 шт. 58 шт.</t>
  </si>
  <si>
    <t>606a9ea66a864354c20e57dd</t>
  </si>
  <si>
    <t>27.03.2021</t>
  </si>
  <si>
    <t>YokoSun трусики XL (12-20 кг) 38 шт.</t>
  </si>
  <si>
    <t>606a9ea7dff13b47675d161c</t>
  </si>
  <si>
    <t>6069f8a004e94365abdd5429</t>
  </si>
  <si>
    <t>YokoSun трусики Premium L (9-14 кг) 44 шт.</t>
  </si>
  <si>
    <t>60682906f9880199ef872569</t>
  </si>
  <si>
    <t>Joonies трусики Premium Soft L (9-14 кг) 44 шт.</t>
  </si>
  <si>
    <t>606887ea4f5c6e2857a13419</t>
  </si>
  <si>
    <t>Vivienne Sabo Тушь для ресниц Adultere, 01 черная</t>
  </si>
  <si>
    <t>606880416a8643386563911e</t>
  </si>
  <si>
    <t>22.03.2021</t>
  </si>
  <si>
    <t>Biore увлажняющая сыворотка для умывания и снятия макияжа, 230 мл</t>
  </si>
  <si>
    <t>606ab4ff5a3951cdee739978</t>
  </si>
  <si>
    <t>Esthetic House шампунь CP-1 Anti-Hairloss Scalp Infusion, 250 мл</t>
  </si>
  <si>
    <t>606741f74f5c6e0d2fa133a5</t>
  </si>
  <si>
    <t>6066cb63f4c0cb6de8269fd4</t>
  </si>
  <si>
    <t>6066a44832da8304e78e4c04</t>
  </si>
  <si>
    <t>Goo.N трусики L (9-14 кг) 44 шт. 44 шт.</t>
  </si>
  <si>
    <t>60663ccf3b317617e7daaeb7</t>
  </si>
  <si>
    <t>01.04.2021</t>
  </si>
  <si>
    <t>Joonies трусики Comfort L (9-14 кг) 44 шт. 44 шт.</t>
  </si>
  <si>
    <t>6066297e2af6cd14670bc210</t>
  </si>
  <si>
    <t>Joonies подгузники Premium Soft M (6-11 кг) 58 шт. 58 шт.</t>
  </si>
  <si>
    <t>60662308c5311b7ad527c952</t>
  </si>
  <si>
    <t>Biore мусс для умывания Экстра увлажнение, 150 мл</t>
  </si>
  <si>
    <t>60699a826a86433cda63924e</t>
  </si>
  <si>
    <t>29.03.2021</t>
  </si>
  <si>
    <t>606ad4e74f5c6e7eca59617d</t>
  </si>
  <si>
    <t>Manuoki трусики L (9-14 кг) 44 шт.</t>
  </si>
  <si>
    <t>Goo.N трусики Ultra XXL (13-25 кг) 36 шт.</t>
  </si>
  <si>
    <t>6069bff999d6ef4750483922</t>
  </si>
  <si>
    <t>Merries трусики L (9-14 кг) 56 шт.</t>
  </si>
  <si>
    <t>606ad5a64f5c6e797292b65b</t>
  </si>
  <si>
    <t>Joonies трусики Premium Soft XL (12-17 кг) 38 шт.</t>
  </si>
  <si>
    <t>606adaa95a3951dfb25dbd09</t>
  </si>
  <si>
    <t>Смесь Kabrita 3 GOLD для комфортного пищеварения, старше 12 месяцев, 400 г 400 г</t>
  </si>
  <si>
    <t>606adeba6a864303a6ef912f</t>
  </si>
  <si>
    <t>Joonies трусики Premium Soft M (6-11 кг) 56 шт.</t>
  </si>
  <si>
    <t>606aeb54fbacea2eedf0db06</t>
  </si>
  <si>
    <t>606af48bdbdc311e18d8e432</t>
  </si>
  <si>
    <t>Yokito трусики XXL (15+ кг) 34 шт.</t>
  </si>
  <si>
    <t>606af5c304e943b978f2d78d</t>
  </si>
  <si>
    <t>Some By Mi гель для умывания с муцином улитки Snail Truecica Miracle Repair Gel Cleanser, 100 мл</t>
  </si>
  <si>
    <t>606af72c863e4e4b51fcd4ce</t>
  </si>
  <si>
    <t>YokoSun трусики XL (12-20 кг) 38 шт. 38 шт.</t>
  </si>
  <si>
    <t>606afc8a04e94395fbad0424</t>
  </si>
  <si>
    <t>30.03.2021</t>
  </si>
  <si>
    <t>Goo.N подгузники Ultra L (9-14 кг) 68 шт.</t>
  </si>
  <si>
    <t>606b00df863e4e0e325aecd5</t>
  </si>
  <si>
    <t>Joonies трусики Premium Soft L (9-14 кг) 44 шт. 44 шт.</t>
  </si>
  <si>
    <t>606b00eadff13b7b084e1299</t>
  </si>
  <si>
    <t>Merries трусики XL (12-22 кг) 50 шт.</t>
  </si>
  <si>
    <t>6069723a5a3951bc40957939</t>
  </si>
  <si>
    <t>606b0f59dff13b31d7da83dd</t>
  </si>
  <si>
    <t>YokoSun подгузники XL (13+ кг) 42 шт. 42 шт.</t>
  </si>
  <si>
    <t>28.03.2021</t>
  </si>
  <si>
    <t>Goo.N трусики L (9-14 кг) 44 шт.</t>
  </si>
  <si>
    <t>606b11d06a8643122faac253</t>
  </si>
  <si>
    <t>60697c2abed21e49786a5b6d</t>
  </si>
  <si>
    <t>6068b19e9066f4378f9d947c</t>
  </si>
  <si>
    <t>Goo.N трусики Ultra XL (12-20 кг) 50 шт. 50 шт.</t>
  </si>
  <si>
    <t>606b17e68927ca19fa1e44df</t>
  </si>
  <si>
    <t>606b187404e9432e718081fb</t>
  </si>
  <si>
    <t>606b18f58927ca210995f09e</t>
  </si>
  <si>
    <t>YokoSun трусики L (9-14 кг) 44 шт. 44 шт.</t>
  </si>
  <si>
    <t>Стиральный порошок Meine Liebe Kids, пластиковый пакет, 1 кг</t>
  </si>
  <si>
    <t>6065d2b8792ab172d981441d</t>
  </si>
  <si>
    <t>Гель для душа Biore Гладкость шелка, 480 мл</t>
  </si>
  <si>
    <t>606b1b9d3620c2778367272a</t>
  </si>
  <si>
    <t>Joonies трусики Comfort XL (12-17 кг) 38 шт.</t>
  </si>
  <si>
    <t>606b1fbf73990136dd41e8ea</t>
  </si>
  <si>
    <t>Merries трусики XL (12-22 кг) 50 шт. 50 шт.</t>
  </si>
  <si>
    <t>606b1fe520d51d3ae24bcd72</t>
  </si>
  <si>
    <t>Goo.N подгузники S (4-8 кг) 84 шт.</t>
  </si>
  <si>
    <t>606b24baf988014cb2569151</t>
  </si>
  <si>
    <t>606b2dc532da8333ec49f387</t>
  </si>
  <si>
    <t>Missha BB крем Perfect Cover, SPF 42, 20 мл, оттенок: 21 light beige</t>
  </si>
  <si>
    <t>606b33eb2af6cd5f89885e24</t>
  </si>
  <si>
    <t>Joonies трусики Premium Soft XL (12-17 кг) 38 шт. 38 шт.</t>
  </si>
  <si>
    <t>606b395404e9433893f117f2</t>
  </si>
  <si>
    <t>606b3e746a86436c54730ab9</t>
  </si>
  <si>
    <t>Vivienne Sabo Тушь для ресниц Cabaret Premiere, 05 коричневый</t>
  </si>
  <si>
    <t>606b49a5dbdc312190af2b73</t>
  </si>
  <si>
    <t>YokoSun подгузники Premium M (5-10 кг) 62 шт. 62 шт.</t>
  </si>
  <si>
    <t>606b49a88927ca430c6afceb</t>
  </si>
  <si>
    <t>YokoSun подгузники Premium L (9-13 кг) 54 шт.</t>
  </si>
  <si>
    <t>606b49cbfbacea5c595f9f7a</t>
  </si>
  <si>
    <t>Goo.N подгузники L (9-14 кг) 54 шт. 54 шт.</t>
  </si>
  <si>
    <t>606b49e9792ab1720b859a90</t>
  </si>
  <si>
    <t>Гель для стирки Kao Attack Bio EX, 0.77 кг, дой-пак</t>
  </si>
  <si>
    <t>606b57d3b9f8ed86fe0842cd</t>
  </si>
  <si>
    <t>606b59f2c3080f33fab625f5</t>
  </si>
  <si>
    <t>Manuoki трусики L (9-14 кг) 44 шт. 44 шт.</t>
  </si>
  <si>
    <t>60662f5904e9433772dd5495</t>
  </si>
  <si>
    <t>606ab52a20d51d41773fb89a</t>
  </si>
  <si>
    <t>606a9ba88927ca3586719ea4</t>
  </si>
  <si>
    <t>Merries трусики M (6-11 кг) 74 шт.</t>
  </si>
  <si>
    <t>606a19a97399013faccadd39</t>
  </si>
  <si>
    <t>YokoSun трусики M (6-10 кг) 58 шт.</t>
  </si>
  <si>
    <t>606a16f932da833bd58e4b67</t>
  </si>
  <si>
    <t>6069fe6d8927ca0d2d719f5b</t>
  </si>
  <si>
    <t>606b24170fe9956b16a036ce</t>
  </si>
  <si>
    <t>Pigeon Щетка для бутылочек с губкой, зеленый</t>
  </si>
  <si>
    <t>606b2005b9f8ed0b05d86ad9</t>
  </si>
  <si>
    <t>606b9cd3bed21e09cb4753ac</t>
  </si>
  <si>
    <t>Manuoki трусики XXL (15+ кг) 36 шт.</t>
  </si>
  <si>
    <t>606a30b4f4c0cb01b2269fe8</t>
  </si>
  <si>
    <t>606b9d83792ab16d2022df09</t>
  </si>
  <si>
    <t>YokoSun подгузники Premium M (5-10 кг) 62 шт.</t>
  </si>
  <si>
    <t>606aa9ccc5311b33dd27c948</t>
  </si>
  <si>
    <t>606b9f843620c2399988dea6</t>
  </si>
  <si>
    <t>606ba113bed21e5938c3effe</t>
  </si>
  <si>
    <t>Goo.N трусики Сheerful Baby XL (11-18 кг) 42 шт.</t>
  </si>
  <si>
    <t>606ba1b4dbdc3159200b01bc</t>
  </si>
  <si>
    <t>606ba1b85a395103a1073207</t>
  </si>
  <si>
    <t>Goo.N подгузники L (9-14 кг) 54 шт.</t>
  </si>
  <si>
    <t>606ba223f4c0cb1e01a33554</t>
  </si>
  <si>
    <t>606ba318f4c0cb17f59bec09</t>
  </si>
  <si>
    <t>606ba3268927caacc03a6ca7</t>
  </si>
  <si>
    <t>606ba339b9f8ed7a89f4e356</t>
  </si>
  <si>
    <t>606ba33fdbdc31b051464eee</t>
  </si>
  <si>
    <t>606ba3d604e9437e95098412</t>
  </si>
  <si>
    <t>606ba3d8c5311b0c6570297e</t>
  </si>
  <si>
    <t>YokoSun подгузники M (5-10 кг) 62 шт.</t>
  </si>
  <si>
    <t>606ba3e80fe9954e1f83cc81</t>
  </si>
  <si>
    <t>Goo.N подгузники M (6-11 кг) 64 шт.</t>
  </si>
  <si>
    <t>606ba3f6b9f8ed8c4b808a3e</t>
  </si>
  <si>
    <t>606a0eebf78dba2d45a82eab</t>
  </si>
  <si>
    <t>606ba4995a3951a1d8b6f830</t>
  </si>
  <si>
    <t>606ba49cc3080f808db55ce8</t>
  </si>
  <si>
    <t>606ba49ff78dba15d5e3461e</t>
  </si>
  <si>
    <t>606ba4b1c3080f51572509be</t>
  </si>
  <si>
    <t>Goo.N подгузники NB (0-5 кг) 90 шт.</t>
  </si>
  <si>
    <t>606ba4d43b31765c9c6b66e7</t>
  </si>
  <si>
    <t>606ba4dadff13b325f1f2196</t>
  </si>
  <si>
    <t>Jigott Whitening Activated Cream Отбеливающий крем для лица, 100 мл</t>
  </si>
  <si>
    <t>606ba4e4863e4e5ec6b96359</t>
  </si>
  <si>
    <t>606ba4f9f9880149dc984cef</t>
  </si>
  <si>
    <t>Goo.N подгузники Ultra XL (12-20 кг) 52 шт.</t>
  </si>
  <si>
    <t>606ba595c3080f808db55cea</t>
  </si>
  <si>
    <t>606ba5bc2fe09841317d6b10</t>
  </si>
  <si>
    <t>Missha BB крем Perfect Cover, SPF 42, 20 мл, оттенок: 23 natural beige</t>
  </si>
  <si>
    <t>606a5cf25a3951f8959578f3</t>
  </si>
  <si>
    <t>606ba64edbdc315322f03aed</t>
  </si>
  <si>
    <t>Esthetic House Formula Ampoule Collagen Сыворотка для лица, 80 мл</t>
  </si>
  <si>
    <t>606ba67883b1f2326419b908</t>
  </si>
  <si>
    <t>606ba6843620c20f995cced0</t>
  </si>
  <si>
    <t>606ba693f9880123f82fd069</t>
  </si>
  <si>
    <t>Merries трусики XXL (15-28 кг) 32 шт.</t>
  </si>
  <si>
    <t>6069f2208927ca6033719e79</t>
  </si>
  <si>
    <t>606ba6fd863e4e160e8b5062</t>
  </si>
  <si>
    <t>606ba6fef9880123f82fd06d</t>
  </si>
  <si>
    <t>606ba71283b1f2326419b909</t>
  </si>
  <si>
    <t>606ba7c97153b331d371699f</t>
  </si>
  <si>
    <t>606a0074f9880134cb87250c</t>
  </si>
  <si>
    <t>606ba91a5a3951358fb7b81a</t>
  </si>
  <si>
    <t>6069e42404e943c7e9dd542c</t>
  </si>
  <si>
    <t>Enough Мист для лица с коллагеном Enough Whitening Moisture Facial, 100 мл</t>
  </si>
  <si>
    <t>606bab72f78dba032dedd564</t>
  </si>
  <si>
    <t>606bac27863e4e1465d0c3ff</t>
  </si>
  <si>
    <t>606bac33f78dba38ca3c8890</t>
  </si>
  <si>
    <t>606bac61c3080f8dabf9974e</t>
  </si>
  <si>
    <t>606bac6e2fe0980d1585fabe</t>
  </si>
  <si>
    <t>606bac723620c239e06c3716</t>
  </si>
  <si>
    <t>606bad24f4c0cb4046ee4730</t>
  </si>
  <si>
    <t>YokoSun трусики Premium L (9-14 кг) 44 шт. 44 шт.</t>
  </si>
  <si>
    <t>606bad2494d52764926ed507</t>
  </si>
  <si>
    <t>YokoSun трусики XXL (15-23 кг) 28 шт.</t>
  </si>
  <si>
    <t>606bad919066f4777654cf53</t>
  </si>
  <si>
    <t>606bad975a39516bf403cd71</t>
  </si>
  <si>
    <t>606badb903c37847f8d2d474</t>
  </si>
  <si>
    <t>Goo.N трусики XL (12-20 кг) 38 шт.</t>
  </si>
  <si>
    <t>6069f46299d6ef0d09483a77</t>
  </si>
  <si>
    <t>606bae7a6a8643785697206f</t>
  </si>
  <si>
    <t>606bae7ff4c0cb082d51168d</t>
  </si>
  <si>
    <t>606baea6954f6bcb01b4cff0</t>
  </si>
  <si>
    <t>606baeed3620c2482a82ea00</t>
  </si>
  <si>
    <t>YokoSun трусики Premium M (6-10 кг) 56 шт.</t>
  </si>
  <si>
    <t>606baef2f78dba4379345a3b</t>
  </si>
  <si>
    <t>606baef45a3951c58ef74392</t>
  </si>
  <si>
    <t>606baef65a3951d3e94e3d1d</t>
  </si>
  <si>
    <t>606baef9bed21e40766fa7b1</t>
  </si>
  <si>
    <t>606baf1ff98801a2772db41e</t>
  </si>
  <si>
    <t>606baf4c94d527f9acd132fd</t>
  </si>
  <si>
    <t>606bafd07399011a4009289b</t>
  </si>
  <si>
    <t>606bb02803c378b317eb3645</t>
  </si>
  <si>
    <t>Manuoki трусики М (6-11 кг) 56 шт. 56 шт.</t>
  </si>
  <si>
    <t>606a216dfbacea39828a2b78</t>
  </si>
  <si>
    <t>606bb04003c37847f8d2d47d</t>
  </si>
  <si>
    <t>606bb054dbdc314eb0237a81</t>
  </si>
  <si>
    <t>606bb089c3080f3ebc19175c</t>
  </si>
  <si>
    <t>606a1c88dff13b20627ce2d3</t>
  </si>
  <si>
    <t>606a0bfec5311b374f27c953</t>
  </si>
  <si>
    <t>606bb154792ab13b9740e412</t>
  </si>
  <si>
    <t>606bb15803c37813d39a439c</t>
  </si>
  <si>
    <t>Manuoki трусики XL (12+ кг) 38 шт.</t>
  </si>
  <si>
    <t>606bb1828927ca64af1bf5dd</t>
  </si>
  <si>
    <t>606bb21032da8317083c7429</t>
  </si>
  <si>
    <t>606bb2809066f4657f0f0561</t>
  </si>
  <si>
    <t>606bb28332da83a3a0218b33</t>
  </si>
  <si>
    <t>606a0294f78dba7b0ea82f01</t>
  </si>
  <si>
    <t>606bb324954f6bb29f32da26</t>
  </si>
  <si>
    <t>606a21408927caa320719eb1</t>
  </si>
  <si>
    <t>6069cf54c3080ff7b52f7865</t>
  </si>
  <si>
    <t>606bb40f7153b31990196cb4</t>
  </si>
  <si>
    <t>606bb41404e94371c7faa36d</t>
  </si>
  <si>
    <t>606bb43699d6ef77ebdef800</t>
  </si>
  <si>
    <t>606bb43bf98801939e5ea1b5</t>
  </si>
  <si>
    <t>606bb4445a3951a78915d7d4</t>
  </si>
  <si>
    <t>606bb450fbacea521bd9c337</t>
  </si>
  <si>
    <t>606bb45bb9f8ed898196efa8</t>
  </si>
  <si>
    <t>606bb4607399014b7f0ea289</t>
  </si>
  <si>
    <t>606bb49e0fe99550fdd24c9c</t>
  </si>
  <si>
    <t>Genki трусики Premium Soft XL (12-17 кг) 26 шт.</t>
  </si>
  <si>
    <t>606bb49d3620c2482a82ea05</t>
  </si>
  <si>
    <t>6069eec4792ab16aa28143c2</t>
  </si>
  <si>
    <t>6069c717c5311b04e727ca10</t>
  </si>
  <si>
    <t>Goo.N трусики Ultra XL (12-20 кг) 50 шт.</t>
  </si>
  <si>
    <t>606b2c75b9f8edc4c3d86a86</t>
  </si>
  <si>
    <t>606bb93d863e4e1701cde9ea</t>
  </si>
  <si>
    <t>606bb9d15a39514fc7519933</t>
  </si>
  <si>
    <t>606bb9d13620c2507321ebf8</t>
  </si>
  <si>
    <t>606bb9ea863e4e0814d9533c</t>
  </si>
  <si>
    <t>606b470af4c0cb7ca126a05c</t>
  </si>
  <si>
    <t>606bbab383b1f27940e71525</t>
  </si>
  <si>
    <t>606a270cc5311b36c927c9c1</t>
  </si>
  <si>
    <t>606b12eddff13b57267ce32f</t>
  </si>
  <si>
    <t>606bc8bb9066f47fb08744f1</t>
  </si>
  <si>
    <t>Biore мицеллярная вода, запасной блок, 290 мл</t>
  </si>
  <si>
    <t>606bc941954f6bc7c69137ae</t>
  </si>
  <si>
    <t>606b64ef5a39511466957989</t>
  </si>
  <si>
    <t>Secret Key Крем для кожи вокруг глаз Starting Treatment Eye Cream Rose Edition, 30 г</t>
  </si>
  <si>
    <t>606a15e304e94303e4dd53c1</t>
  </si>
  <si>
    <t>606a12ad863e4e37866c7e37</t>
  </si>
  <si>
    <t>Merries подгузники XL (12-20 кг) 44 шт.</t>
  </si>
  <si>
    <t>6069b8cdfbacea721f8a2aaa</t>
  </si>
  <si>
    <t>6069ade799d6ef25f5483a32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</si>
</sst>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939099.0</v>
      </c>
    </row>
    <row r="4" spans="1:9" s="3" customFormat="1" x14ac:dyDescent="0.2" ht="16.0" customHeight="true">
      <c r="A4" s="3" t="s">
        <v>34</v>
      </c>
      <c r="B4" s="10" t="n">
        <v>74703.0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4.198665E7</v>
      </c>
      <c r="B8" s="8" t="s">
        <v>51</v>
      </c>
      <c r="C8" s="8" t="n">
        <f>IF(false,"120921901", "120921901")</f>
      </c>
      <c r="D8" s="8" t="s">
        <v>52</v>
      </c>
      <c r="E8" s="8" t="n">
        <v>2.0</v>
      </c>
      <c r="F8" s="8" t="n">
        <v>496.0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4.1700222E7</v>
      </c>
      <c r="B9" t="s" s="8">
        <v>56</v>
      </c>
      <c r="C9" t="n" s="8">
        <f>IF(false,"120922353", "120922353")</f>
      </c>
      <c r="D9" t="s" s="8">
        <v>57</v>
      </c>
      <c r="E9" t="n" s="8">
        <v>1.0</v>
      </c>
      <c r="F9" t="n" s="8">
        <v>172.0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4.2075765E7</v>
      </c>
      <c r="B10" s="8" t="s">
        <v>59</v>
      </c>
      <c r="C10" s="8" t="n">
        <f>IF(false,"005-1521", "005-1521")</f>
      </c>
      <c r="D10" s="8" t="s">
        <v>60</v>
      </c>
      <c r="E10" s="8" t="n">
        <v>1.0</v>
      </c>
      <c r="F10" s="8" t="n">
        <v>204.0</v>
      </c>
      <c r="G10" s="8" t="s">
        <v>61</v>
      </c>
      <c r="H10" t="s" s="8">
        <v>54</v>
      </c>
      <c r="I10" t="s" s="8">
        <v>62</v>
      </c>
    </row>
    <row r="11" ht="16.0" customHeight="true">
      <c r="A11" t="n" s="7">
        <v>4.2104859E7</v>
      </c>
      <c r="B11" t="s" s="8">
        <v>59</v>
      </c>
      <c r="C11" t="n" s="8">
        <f>IF(false,"005-1515", "005-1515")</f>
      </c>
      <c r="D11" t="s" s="8">
        <v>63</v>
      </c>
      <c r="E11" t="n" s="8">
        <v>1.0</v>
      </c>
      <c r="F11" t="n" s="8">
        <v>277.0</v>
      </c>
      <c r="G11" t="s" s="8">
        <v>61</v>
      </c>
      <c r="H11" t="s" s="8">
        <v>54</v>
      </c>
      <c r="I11" t="s" s="8">
        <v>64</v>
      </c>
    </row>
    <row r="12" spans="1:9" x14ac:dyDescent="0.2" ht="16.0" customHeight="true">
      <c r="A12" s="7" t="n">
        <v>4.2172056E7</v>
      </c>
      <c r="B12" t="s" s="8">
        <v>65</v>
      </c>
      <c r="C12" t="n" s="8">
        <f>IF(false,"005-1258", "005-1258")</f>
      </c>
      <c r="D12" t="s" s="8">
        <v>66</v>
      </c>
      <c r="E12" t="n" s="8">
        <v>1.0</v>
      </c>
      <c r="F12" t="n" s="8">
        <v>62.0</v>
      </c>
      <c r="G12" t="s" s="8">
        <v>67</v>
      </c>
      <c r="H12" t="s" s="8">
        <v>54</v>
      </c>
      <c r="I12" t="s" s="8">
        <v>68</v>
      </c>
    </row>
    <row r="13" spans="1:9" s="8" customFormat="1" ht="16.0" x14ac:dyDescent="0.2" customHeight="true">
      <c r="A13" s="7" t="n">
        <v>4.1998156E7</v>
      </c>
      <c r="B13" s="8" t="s">
        <v>51</v>
      </c>
      <c r="C13" s="8" t="n">
        <f>IF(false,"005-1514", "005-1514")</f>
      </c>
      <c r="D13" s="8" t="s">
        <v>69</v>
      </c>
      <c r="E13" s="8" t="n">
        <v>1.0</v>
      </c>
      <c r="F13" s="8" t="n">
        <v>191.0</v>
      </c>
      <c r="G13" s="8" t="s">
        <v>53</v>
      </c>
      <c r="H13" s="8" t="s">
        <v>54</v>
      </c>
      <c r="I13" s="8" t="s">
        <v>70</v>
      </c>
    </row>
    <row r="14" spans="1:9" x14ac:dyDescent="0.2" ht="16.0" customHeight="true">
      <c r="A14" s="7" t="n">
        <v>4.1241448E7</v>
      </c>
      <c r="B14" s="8" t="s">
        <v>71</v>
      </c>
      <c r="C14" s="8" t="n">
        <f>IF(false,"005-1516", "005-1516")</f>
      </c>
      <c r="D14" s="8" t="s">
        <v>72</v>
      </c>
      <c r="E14" s="8" t="n">
        <v>1.0</v>
      </c>
      <c r="F14" s="8" t="n">
        <v>47.0</v>
      </c>
      <c r="G14" s="8" t="s">
        <v>53</v>
      </c>
      <c r="H14" s="8" t="s">
        <v>54</v>
      </c>
      <c r="I14" s="8" t="s">
        <v>73</v>
      </c>
    </row>
    <row r="15" ht="16.0" customHeight="true">
      <c r="A15" t="n" s="7">
        <v>4.2202041E7</v>
      </c>
      <c r="B15" t="s" s="8">
        <v>65</v>
      </c>
      <c r="C15" t="n" s="8">
        <f>IF(false,"005-1515", "005-1515")</f>
      </c>
      <c r="D15" t="s" s="8">
        <v>63</v>
      </c>
      <c r="E15" t="n" s="8">
        <v>1.0</v>
      </c>
      <c r="F15" t="n" s="8">
        <v>383.0</v>
      </c>
      <c r="G15" t="s" s="8">
        <v>67</v>
      </c>
      <c r="H15" t="s" s="8">
        <v>54</v>
      </c>
      <c r="I15" t="s" s="8">
        <v>74</v>
      </c>
    </row>
    <row r="16" spans="1:9" s="1" customFormat="1" x14ac:dyDescent="0.2" ht="16.0" customHeight="true">
      <c r="A16" s="7" t="n">
        <v>4.2029457E7</v>
      </c>
      <c r="B16" t="s" s="8">
        <v>59</v>
      </c>
      <c r="C16" t="n" s="8">
        <f>IF(false,"120921995", "120921995")</f>
      </c>
      <c r="D16" t="s" s="8">
        <v>75</v>
      </c>
      <c r="E16" t="n" s="8">
        <v>1.0</v>
      </c>
      <c r="F16" s="8" t="n">
        <v>446.0</v>
      </c>
      <c r="G16" s="8" t="s">
        <v>67</v>
      </c>
      <c r="H16" s="8" t="s">
        <v>54</v>
      </c>
      <c r="I16" s="8" t="s">
        <v>76</v>
      </c>
    </row>
    <row r="17" spans="1:9" x14ac:dyDescent="0.2" ht="16.0" customHeight="true">
      <c r="A17" s="7" t="n">
        <v>4.2074537E7</v>
      </c>
      <c r="B17" s="8" t="s">
        <v>59</v>
      </c>
      <c r="C17" s="8" t="n">
        <f>IF(false,"01-003884", "01-003884")</f>
      </c>
      <c r="D17" s="8" t="s">
        <v>77</v>
      </c>
      <c r="E17" s="8" t="n">
        <v>3.0</v>
      </c>
      <c r="F17" s="8" t="n">
        <v>775.0</v>
      </c>
      <c r="G17" s="8" t="s">
        <v>61</v>
      </c>
      <c r="H17" s="8" t="s">
        <v>54</v>
      </c>
      <c r="I17" s="8" t="s">
        <v>78</v>
      </c>
    </row>
    <row r="18" spans="1:9" x14ac:dyDescent="0.2" ht="16.0" customHeight="true">
      <c r="A18" s="7" t="n">
        <v>4.2071265E7</v>
      </c>
      <c r="B18" t="s" s="8">
        <v>59</v>
      </c>
      <c r="C18" t="n" s="8">
        <f>IF(false,"120922395", "120922395")</f>
      </c>
      <c r="D18" t="s" s="8">
        <v>79</v>
      </c>
      <c r="E18" t="n" s="8">
        <v>1.0</v>
      </c>
      <c r="F18" t="n" s="8">
        <v>374.0</v>
      </c>
      <c r="G18" t="s" s="8">
        <v>61</v>
      </c>
      <c r="H18" t="s" s="8">
        <v>54</v>
      </c>
      <c r="I18" t="s" s="8">
        <v>80</v>
      </c>
    </row>
    <row r="19" spans="1:9" ht="16.0" x14ac:dyDescent="0.2" customHeight="true">
      <c r="A19" s="7" t="n">
        <v>4.0676943E7</v>
      </c>
      <c r="B19" s="8" t="s">
        <v>81</v>
      </c>
      <c r="C19" s="8" t="n">
        <f>IF(false,"005-1378", "005-1378")</f>
      </c>
      <c r="D19" s="8" t="s">
        <v>82</v>
      </c>
      <c r="E19" s="8" t="n">
        <v>1.0</v>
      </c>
      <c r="F19" s="8" t="n">
        <v>304.0</v>
      </c>
      <c r="G19" s="8" t="s">
        <v>53</v>
      </c>
      <c r="H19" s="8" t="s">
        <v>54</v>
      </c>
      <c r="I19" s="8" t="s">
        <v>83</v>
      </c>
    </row>
    <row r="20" spans="1:9" x14ac:dyDescent="0.2" ht="16.0" customHeight="true">
      <c r="A20" s="7" t="n">
        <v>4.1970783E7</v>
      </c>
      <c r="B20" s="8" t="s">
        <v>51</v>
      </c>
      <c r="C20" s="8" t="n">
        <f>IF(false,"005-1563", "005-1563")</f>
      </c>
      <c r="D20" s="8" t="s">
        <v>84</v>
      </c>
      <c r="E20" s="8" t="n">
        <v>1.0</v>
      </c>
      <c r="F20" s="8" t="n">
        <v>977.0</v>
      </c>
      <c r="G20" s="8" t="s">
        <v>61</v>
      </c>
      <c r="H20" s="8" t="s">
        <v>54</v>
      </c>
      <c r="I20" s="8" t="s">
        <v>85</v>
      </c>
    </row>
    <row r="21" ht="16.0" customHeight="true">
      <c r="A21" t="n" s="7">
        <v>4.1911032E7</v>
      </c>
      <c r="B21" t="s" s="8">
        <v>51</v>
      </c>
      <c r="C21" t="n" s="8">
        <f>IF(false,"005-1514", "005-1514")</f>
      </c>
      <c r="D21" t="s" s="8">
        <v>69</v>
      </c>
      <c r="E21" t="n" s="8">
        <v>1.0</v>
      </c>
      <c r="F21" t="n" s="8">
        <v>852.0</v>
      </c>
      <c r="G21" t="s" s="8">
        <v>61</v>
      </c>
      <c r="H21" t="s" s="8">
        <v>54</v>
      </c>
      <c r="I21" t="s" s="8">
        <v>86</v>
      </c>
    </row>
    <row r="22" spans="1:9" s="1" customFormat="1" x14ac:dyDescent="0.2" ht="16.0" customHeight="true">
      <c r="A22" s="7" t="n">
        <v>4.1894959E7</v>
      </c>
      <c r="B22" t="s" s="8">
        <v>51</v>
      </c>
      <c r="C22" t="n" s="8">
        <f>IF(false,"005-1521", "005-1521")</f>
      </c>
      <c r="D22" t="s" s="8">
        <v>60</v>
      </c>
      <c r="E22" t="n" s="8">
        <v>3.0</v>
      </c>
      <c r="F22" s="8" t="n">
        <v>1475.0</v>
      </c>
      <c r="G22" s="8" t="s">
        <v>61</v>
      </c>
      <c r="H22" s="8" t="s">
        <v>54</v>
      </c>
      <c r="I22" s="8" t="s">
        <v>87</v>
      </c>
    </row>
    <row r="23" spans="1:9" x14ac:dyDescent="0.2" ht="16.0" customHeight="true">
      <c r="A23" s="7" t="n">
        <v>4.1886033E7</v>
      </c>
      <c r="B23" s="8" t="s">
        <v>51</v>
      </c>
      <c r="C23" s="8" t="n">
        <f>IF(false,"005-1518", "005-1518")</f>
      </c>
      <c r="D23" s="8" t="s">
        <v>88</v>
      </c>
      <c r="E23" s="8" t="n">
        <v>1.0</v>
      </c>
      <c r="F23" s="8" t="n">
        <v>353.0</v>
      </c>
      <c r="G23" s="8" t="s">
        <v>61</v>
      </c>
      <c r="H23" s="8" t="s">
        <v>54</v>
      </c>
      <c r="I23" s="8" t="s">
        <v>89</v>
      </c>
    </row>
    <row r="24" ht="16.0" customHeight="true">
      <c r="A24" t="n" s="7">
        <v>4.1880185E7</v>
      </c>
      <c r="B24" t="s" s="8">
        <v>90</v>
      </c>
      <c r="C24" t="n" s="8">
        <f>IF(false,"120922353", "120922353")</f>
      </c>
      <c r="D24" t="s" s="8">
        <v>91</v>
      </c>
      <c r="E24" t="n" s="8">
        <v>2.0</v>
      </c>
      <c r="F24" t="n" s="8">
        <v>361.0</v>
      </c>
      <c r="G24" t="s" s="8">
        <v>67</v>
      </c>
      <c r="H24" t="s" s="8">
        <v>54</v>
      </c>
      <c r="I24" t="s" s="8">
        <v>92</v>
      </c>
    </row>
    <row r="25" spans="1:9" s="1" customFormat="1" x14ac:dyDescent="0.2" ht="16.0" customHeight="true">
      <c r="A25" t="n" s="7">
        <v>4.1876956E7</v>
      </c>
      <c r="B25" t="s" s="8">
        <v>90</v>
      </c>
      <c r="C25" t="n" s="8">
        <f>IF(false,"120921957", "120921957")</f>
      </c>
      <c r="D25" t="s" s="8">
        <v>93</v>
      </c>
      <c r="E25" t="n" s="8">
        <v>3.0</v>
      </c>
      <c r="F25" t="n" s="8">
        <v>52.0</v>
      </c>
      <c r="G25" t="s" s="8">
        <v>61</v>
      </c>
      <c r="H25" t="s" s="8">
        <v>54</v>
      </c>
      <c r="I25" t="s" s="8">
        <v>94</v>
      </c>
    </row>
    <row r="26" ht="16.0" customHeight="true">
      <c r="A26" t="n" s="7">
        <v>4.215294E7</v>
      </c>
      <c r="B26" t="s" s="8">
        <v>65</v>
      </c>
      <c r="C26" t="n" s="8">
        <f>IF(false,"005-1375", "005-1375")</f>
      </c>
      <c r="D26" t="s" s="8">
        <v>95</v>
      </c>
      <c r="E26" t="n" s="8">
        <v>1.0</v>
      </c>
      <c r="F26" t="n" s="8">
        <v>404.0</v>
      </c>
      <c r="G26" t="s" s="8">
        <v>67</v>
      </c>
      <c r="H26" t="s" s="8">
        <v>54</v>
      </c>
      <c r="I26" t="s" s="8">
        <v>96</v>
      </c>
    </row>
    <row r="27" ht="16.0" customHeight="true">
      <c r="A27" t="n" s="7">
        <v>4.1528847E7</v>
      </c>
      <c r="B27" t="s" s="8">
        <v>97</v>
      </c>
      <c r="C27" t="n" s="8">
        <f>IF(false,"01-003884", "01-003884")</f>
      </c>
      <c r="D27" t="s" s="8">
        <v>77</v>
      </c>
      <c r="E27" t="n" s="8">
        <v>2.0</v>
      </c>
      <c r="F27" t="n" s="8">
        <v>394.0</v>
      </c>
      <c r="G27" t="s" s="8">
        <v>53</v>
      </c>
      <c r="H27" t="s" s="8">
        <v>54</v>
      </c>
      <c r="I27" t="s" s="8">
        <v>98</v>
      </c>
    </row>
    <row r="28" ht="16.0" customHeight="true">
      <c r="A28" t="n" s="7">
        <v>4.1528847E7</v>
      </c>
      <c r="B28" t="s" s="8">
        <v>97</v>
      </c>
      <c r="C28" t="n" s="8">
        <f>IF(false,"008-576", "008-576")</f>
      </c>
      <c r="D28" t="s" s="8">
        <v>99</v>
      </c>
      <c r="E28" t="n" s="8">
        <v>1.0</v>
      </c>
      <c r="F28" t="n" s="8">
        <v>197.0</v>
      </c>
      <c r="G28" t="s" s="8">
        <v>53</v>
      </c>
      <c r="H28" t="s" s="8">
        <v>54</v>
      </c>
      <c r="I28" t="s" s="8">
        <v>98</v>
      </c>
    </row>
    <row r="29" spans="1:9" s="1" customFormat="1" x14ac:dyDescent="0.2" ht="16.0" customHeight="true">
      <c r="A29" t="n" s="7">
        <v>4.217271E7</v>
      </c>
      <c r="B29" t="s" s="8">
        <v>65</v>
      </c>
      <c r="C29" t="n" s="8">
        <f>IF(false,"120922005", "120922005")</f>
      </c>
      <c r="D29" t="s" s="8">
        <v>100</v>
      </c>
      <c r="E29" t="n" s="8">
        <v>1.0</v>
      </c>
      <c r="F29" t="n" s="8">
        <v>1525.0</v>
      </c>
      <c r="G29" s="8" t="s">
        <v>61</v>
      </c>
      <c r="H29" t="s" s="8">
        <v>54</v>
      </c>
      <c r="I29" s="8" t="s">
        <v>101</v>
      </c>
    </row>
    <row r="30" ht="16.0" customHeight="true">
      <c r="A30" t="n" s="7">
        <v>4.1211504E7</v>
      </c>
      <c r="B30" t="s" s="8">
        <v>71</v>
      </c>
      <c r="C30" t="n" s="8">
        <f>IF(false,"005-1037", "005-1037")</f>
      </c>
      <c r="D30" t="s" s="8">
        <v>102</v>
      </c>
      <c r="E30" t="n" s="8">
        <v>1.0</v>
      </c>
      <c r="F30" t="n" s="8">
        <v>396.0</v>
      </c>
      <c r="G30" t="s" s="8">
        <v>53</v>
      </c>
      <c r="H30" t="s" s="8">
        <v>54</v>
      </c>
      <c r="I30" t="s" s="8">
        <v>103</v>
      </c>
    </row>
    <row r="31" ht="16.0" customHeight="true">
      <c r="A31" t="n" s="7">
        <v>4.1761506E7</v>
      </c>
      <c r="B31" t="s" s="8">
        <v>56</v>
      </c>
      <c r="C31" t="n" s="8">
        <f>IF(false,"120921853", "120921853")</f>
      </c>
      <c r="D31" t="s" s="8">
        <v>104</v>
      </c>
      <c r="E31" t="n" s="8">
        <v>1.0</v>
      </c>
      <c r="F31" t="n" s="8">
        <v>188.0</v>
      </c>
      <c r="G31" t="s" s="8">
        <v>53</v>
      </c>
      <c r="H31" t="s" s="8">
        <v>54</v>
      </c>
      <c r="I31" t="s" s="8">
        <v>105</v>
      </c>
    </row>
    <row r="32" ht="16.0" customHeight="true">
      <c r="A32" t="n" s="7">
        <v>4.1887255E7</v>
      </c>
      <c r="B32" t="s" s="8">
        <v>51</v>
      </c>
      <c r="C32" t="n" s="8">
        <f>IF(false,"120906023", "120906023")</f>
      </c>
      <c r="D32" t="s" s="8">
        <v>106</v>
      </c>
      <c r="E32" t="n" s="8">
        <v>1.0</v>
      </c>
      <c r="F32" t="n" s="8">
        <v>220.0</v>
      </c>
      <c r="G32" t="s" s="8">
        <v>53</v>
      </c>
      <c r="H32" t="s" s="8">
        <v>54</v>
      </c>
      <c r="I32" t="s" s="8">
        <v>107</v>
      </c>
    </row>
    <row r="33" ht="16.0" customHeight="true">
      <c r="A33" t="n" s="7">
        <v>4.1695587E7</v>
      </c>
      <c r="B33" t="s" s="8">
        <v>56</v>
      </c>
      <c r="C33" t="n" s="8">
        <f>IF(false,"120922035", "120922035")</f>
      </c>
      <c r="D33" t="s" s="8">
        <v>108</v>
      </c>
      <c r="E33" t="n" s="8">
        <v>1.0</v>
      </c>
      <c r="F33" t="n" s="8">
        <v>99.0</v>
      </c>
      <c r="G33" t="s" s="8">
        <v>53</v>
      </c>
      <c r="H33" t="s" s="8">
        <v>54</v>
      </c>
      <c r="I33" t="s" s="8">
        <v>109</v>
      </c>
    </row>
    <row r="34" ht="16.0" customHeight="true">
      <c r="A34" t="n" s="7">
        <v>4.1675671E7</v>
      </c>
      <c r="B34" t="s" s="8">
        <v>56</v>
      </c>
      <c r="C34" t="n" s="8">
        <f>IF(false,"01-003884", "01-003884")</f>
      </c>
      <c r="D34" t="s" s="8">
        <v>77</v>
      </c>
      <c r="E34" t="n" s="8">
        <v>1.0</v>
      </c>
      <c r="F34" t="n" s="8">
        <v>255.0</v>
      </c>
      <c r="G34" t="s" s="8">
        <v>53</v>
      </c>
      <c r="H34" t="s" s="8">
        <v>54</v>
      </c>
      <c r="I34" t="s" s="8">
        <v>110</v>
      </c>
    </row>
    <row r="35" ht="16.0" customHeight="true">
      <c r="A35" t="n" s="7">
        <v>4.1734688E7</v>
      </c>
      <c r="B35" t="s" s="8">
        <v>56</v>
      </c>
      <c r="C35" t="n" s="8">
        <f>IF(false,"120922090", "120922090")</f>
      </c>
      <c r="D35" t="s" s="8">
        <v>111</v>
      </c>
      <c r="E35" t="n" s="8">
        <v>1.0</v>
      </c>
      <c r="F35" t="n" s="8">
        <v>97.0</v>
      </c>
      <c r="G35" t="s" s="8">
        <v>53</v>
      </c>
      <c r="H35" t="s" s="8">
        <v>54</v>
      </c>
      <c r="I35" t="s" s="8">
        <v>112</v>
      </c>
    </row>
    <row r="36" ht="16.0" customHeight="true">
      <c r="A36" t="n" s="7">
        <v>4.188166E7</v>
      </c>
      <c r="B36" t="s" s="8">
        <v>90</v>
      </c>
      <c r="C36" t="n" s="8">
        <f>IF(false,"120922528", "120922528")</f>
      </c>
      <c r="D36" t="s" s="8">
        <v>113</v>
      </c>
      <c r="E36" t="n" s="8">
        <v>1.0</v>
      </c>
      <c r="F36" t="n" s="8">
        <v>189.0</v>
      </c>
      <c r="G36" t="s" s="8">
        <v>53</v>
      </c>
      <c r="H36" t="s" s="8">
        <v>54</v>
      </c>
      <c r="I36" t="s" s="8">
        <v>114</v>
      </c>
    </row>
    <row r="37" ht="16.0" customHeight="true">
      <c r="A37" t="n" s="7">
        <v>4.1939082E7</v>
      </c>
      <c r="B37" t="s" s="8">
        <v>51</v>
      </c>
      <c r="C37" t="n" s="8">
        <f>IF(false,"005-1516", "005-1516")</f>
      </c>
      <c r="D37" t="s" s="8">
        <v>115</v>
      </c>
      <c r="E37" t="n" s="8">
        <v>1.0</v>
      </c>
      <c r="F37" t="n" s="8">
        <v>192.0</v>
      </c>
      <c r="G37" t="s" s="8">
        <v>53</v>
      </c>
      <c r="H37" t="s" s="8">
        <v>54</v>
      </c>
      <c r="I37" t="s" s="8">
        <v>116</v>
      </c>
    </row>
    <row r="38" ht="16.0" customHeight="true">
      <c r="A38" t="n" s="7">
        <v>4.154602E7</v>
      </c>
      <c r="B38" t="s" s="8">
        <v>117</v>
      </c>
      <c r="C38" t="n" s="8">
        <f>IF(false,"005-1110", "005-1110")</f>
      </c>
      <c r="D38" t="s" s="8">
        <v>118</v>
      </c>
      <c r="E38" t="n" s="8">
        <v>2.0</v>
      </c>
      <c r="F38" t="n" s="8">
        <v>840.0</v>
      </c>
      <c r="G38" t="s" s="8">
        <v>53</v>
      </c>
      <c r="H38" t="s" s="8">
        <v>54</v>
      </c>
      <c r="I38" t="s" s="8">
        <v>119</v>
      </c>
    </row>
    <row r="39" ht="16.0" customHeight="true">
      <c r="A39" t="n" s="7">
        <v>4.187155E7</v>
      </c>
      <c r="B39" t="s" s="8">
        <v>90</v>
      </c>
      <c r="C39" t="n" s="8">
        <f>IF(false,"01-003884", "01-003884")</f>
      </c>
      <c r="D39" t="s" s="8">
        <v>120</v>
      </c>
      <c r="E39" t="n" s="8">
        <v>1.0</v>
      </c>
      <c r="F39" t="n" s="8">
        <v>199.0</v>
      </c>
      <c r="G39" t="s" s="8">
        <v>53</v>
      </c>
      <c r="H39" t="s" s="8">
        <v>54</v>
      </c>
      <c r="I39" t="s" s="8">
        <v>121</v>
      </c>
    </row>
    <row r="40" ht="16.0" customHeight="true">
      <c r="A40" t="n" s="7">
        <v>4.2131922E7</v>
      </c>
      <c r="B40" t="s" s="8">
        <v>65</v>
      </c>
      <c r="C40" t="n" s="8">
        <f>IF(false,"005-1039", "005-1039")</f>
      </c>
      <c r="D40" t="s" s="8">
        <v>122</v>
      </c>
      <c r="E40" t="n" s="8">
        <v>1.0</v>
      </c>
      <c r="F40" t="n" s="8">
        <v>572.0</v>
      </c>
      <c r="G40" t="s" s="8">
        <v>61</v>
      </c>
      <c r="H40" t="s" s="8">
        <v>54</v>
      </c>
      <c r="I40" t="s" s="8">
        <v>123</v>
      </c>
    </row>
    <row r="41" ht="16.0" customHeight="true">
      <c r="A41" t="n" s="7">
        <v>4.1873263E7</v>
      </c>
      <c r="B41" t="s" s="8">
        <v>90</v>
      </c>
      <c r="C41" t="n" s="8">
        <f>IF(false,"120921901", "120921901")</f>
      </c>
      <c r="D41" t="s" s="8">
        <v>52</v>
      </c>
      <c r="E41" t="n" s="8">
        <v>2.0</v>
      </c>
      <c r="F41" t="n" s="8">
        <v>496.0</v>
      </c>
      <c r="G41" t="s" s="8">
        <v>53</v>
      </c>
      <c r="H41" t="s" s="8">
        <v>54</v>
      </c>
      <c r="I41" t="s" s="8">
        <v>124</v>
      </c>
    </row>
    <row r="42" ht="16.0" customHeight="true">
      <c r="A42" t="n" s="7">
        <v>4.1873263E7</v>
      </c>
      <c r="B42" t="s" s="8">
        <v>90</v>
      </c>
      <c r="C42" t="n" s="8">
        <f>IF(false,"120921506", "120921506")</f>
      </c>
      <c r="D42" t="s" s="8">
        <v>125</v>
      </c>
      <c r="E42" t="n" s="8">
        <v>1.0</v>
      </c>
      <c r="F42" t="n" s="8">
        <v>197.0</v>
      </c>
      <c r="G42" t="s" s="8">
        <v>53</v>
      </c>
      <c r="H42" t="s" s="8">
        <v>54</v>
      </c>
      <c r="I42" t="s" s="8">
        <v>124</v>
      </c>
    </row>
    <row r="43" ht="16.0" customHeight="true">
      <c r="A43" t="n" s="7">
        <v>4.1365291E7</v>
      </c>
      <c r="B43" t="s" s="8">
        <v>126</v>
      </c>
      <c r="C43" t="n" s="8">
        <f>IF(false,"005-1518", "005-1518")</f>
      </c>
      <c r="D43" t="s" s="8">
        <v>127</v>
      </c>
      <c r="E43" t="n" s="8">
        <v>1.0</v>
      </c>
      <c r="F43" t="n" s="8">
        <v>447.0</v>
      </c>
      <c r="G43" t="s" s="8">
        <v>53</v>
      </c>
      <c r="H43" t="s" s="8">
        <v>54</v>
      </c>
      <c r="I43" t="s" s="8">
        <v>128</v>
      </c>
    </row>
    <row r="44" ht="16.0" customHeight="true">
      <c r="A44" t="n" s="7">
        <v>4.2136991E7</v>
      </c>
      <c r="B44" t="s" s="8">
        <v>65</v>
      </c>
      <c r="C44" t="n" s="8">
        <f>IF(false,"120921995", "120921995")</f>
      </c>
      <c r="D44" t="s" s="8">
        <v>75</v>
      </c>
      <c r="E44" t="n" s="8">
        <v>1.0</v>
      </c>
      <c r="F44" t="n" s="8">
        <v>478.0</v>
      </c>
      <c r="G44" t="s" s="8">
        <v>61</v>
      </c>
      <c r="H44" t="s" s="8">
        <v>54</v>
      </c>
      <c r="I44" t="s" s="8">
        <v>129</v>
      </c>
    </row>
    <row r="45" ht="16.0" customHeight="true">
      <c r="A45" t="n" s="7">
        <v>4.2092649E7</v>
      </c>
      <c r="B45" t="s" s="8">
        <v>59</v>
      </c>
      <c r="C45" t="n" s="8">
        <f>IF(false,"005-1516", "005-1516")</f>
      </c>
      <c r="D45" t="s" s="8">
        <v>72</v>
      </c>
      <c r="E45" t="n" s="8">
        <v>1.0</v>
      </c>
      <c r="F45" t="n" s="8">
        <v>47.0</v>
      </c>
      <c r="G45" t="s" s="8">
        <v>67</v>
      </c>
      <c r="H45" t="s" s="8">
        <v>54</v>
      </c>
      <c r="I45" t="s" s="8">
        <v>130</v>
      </c>
    </row>
    <row r="46" ht="16.0" customHeight="true">
      <c r="A46" t="n" s="7">
        <v>4.1895926E7</v>
      </c>
      <c r="B46" t="s" s="8">
        <v>51</v>
      </c>
      <c r="C46" t="n" s="8">
        <f>IF(false,"120921791", "120921791")</f>
      </c>
      <c r="D46" t="s" s="8">
        <v>131</v>
      </c>
      <c r="E46" t="n" s="8">
        <v>2.0</v>
      </c>
      <c r="F46" t="n" s="8">
        <v>680.0</v>
      </c>
      <c r="G46" t="s" s="8">
        <v>53</v>
      </c>
      <c r="H46" t="s" s="8">
        <v>54</v>
      </c>
      <c r="I46" t="s" s="8">
        <v>132</v>
      </c>
    </row>
    <row r="47" ht="16.0" customHeight="true">
      <c r="A47" t="n" s="7">
        <v>4.1998456E7</v>
      </c>
      <c r="B47" t="s" s="8">
        <v>51</v>
      </c>
      <c r="C47" t="n" s="8">
        <f>IF(false,"120921901", "120921901")</f>
      </c>
      <c r="D47" t="s" s="8">
        <v>52</v>
      </c>
      <c r="E47" t="n" s="8">
        <v>2.0</v>
      </c>
      <c r="F47" t="n" s="8">
        <v>588.0</v>
      </c>
      <c r="G47" t="s" s="8">
        <v>53</v>
      </c>
      <c r="H47" t="s" s="8">
        <v>54</v>
      </c>
      <c r="I47" t="s" s="8">
        <v>133</v>
      </c>
    </row>
    <row r="48" ht="16.0" customHeight="true">
      <c r="A48" t="n" s="7">
        <v>4.1925522E7</v>
      </c>
      <c r="B48" t="s" s="8">
        <v>51</v>
      </c>
      <c r="C48" t="n" s="8">
        <f>IF(false,"005-1516", "005-1516")</f>
      </c>
      <c r="D48" t="s" s="8">
        <v>115</v>
      </c>
      <c r="E48" t="n" s="8">
        <v>2.0</v>
      </c>
      <c r="F48" t="n" s="8">
        <v>382.0</v>
      </c>
      <c r="G48" t="s" s="8">
        <v>53</v>
      </c>
      <c r="H48" t="s" s="8">
        <v>54</v>
      </c>
      <c r="I48" t="s" s="8">
        <v>134</v>
      </c>
    </row>
    <row r="49" ht="16.0" customHeight="true">
      <c r="A49" t="n" s="7">
        <v>4.1925522E7</v>
      </c>
      <c r="B49" t="s" s="8">
        <v>51</v>
      </c>
      <c r="C49" t="n" s="8">
        <f>IF(false,"005-1515", "005-1515")</f>
      </c>
      <c r="D49" t="s" s="8">
        <v>135</v>
      </c>
      <c r="E49" t="n" s="8">
        <v>2.0</v>
      </c>
      <c r="F49" t="n" s="8">
        <v>382.0</v>
      </c>
      <c r="G49" t="s" s="8">
        <v>53</v>
      </c>
      <c r="H49" t="s" s="8">
        <v>54</v>
      </c>
      <c r="I49" t="s" s="8">
        <v>134</v>
      </c>
    </row>
    <row r="50" ht="16.0" customHeight="true">
      <c r="A50" t="n" s="7">
        <v>4.1835131E7</v>
      </c>
      <c r="B50" t="s" s="8">
        <v>90</v>
      </c>
      <c r="C50" t="n" s="8">
        <f>IF(false,"006-579", "006-579")</f>
      </c>
      <c r="D50" t="s" s="8">
        <v>136</v>
      </c>
      <c r="E50" t="n" s="8">
        <v>1.0</v>
      </c>
      <c r="F50" t="n" s="8">
        <v>714.0</v>
      </c>
      <c r="G50" t="s" s="8">
        <v>67</v>
      </c>
      <c r="H50" t="s" s="8">
        <v>54</v>
      </c>
      <c r="I50" t="s" s="8">
        <v>137</v>
      </c>
    </row>
    <row r="51" ht="16.0" customHeight="true">
      <c r="A51" t="n" s="7">
        <v>4.1878196E7</v>
      </c>
      <c r="B51" t="s" s="8">
        <v>90</v>
      </c>
      <c r="C51" t="n" s="8">
        <f>IF(false,"01-004071", "01-004071")</f>
      </c>
      <c r="D51" t="s" s="8">
        <v>138</v>
      </c>
      <c r="E51" t="n" s="8">
        <v>1.0</v>
      </c>
      <c r="F51" t="n" s="8">
        <v>161.0</v>
      </c>
      <c r="G51" t="s" s="8">
        <v>53</v>
      </c>
      <c r="H51" t="s" s="8">
        <v>54</v>
      </c>
      <c r="I51" t="s" s="8">
        <v>139</v>
      </c>
    </row>
    <row r="52" ht="16.0" customHeight="true">
      <c r="A52" t="n" s="7">
        <v>4.1592726E7</v>
      </c>
      <c r="B52" t="s" s="8">
        <v>117</v>
      </c>
      <c r="C52" t="n" s="8">
        <f>IF(false,"120922351", "120922351")</f>
      </c>
      <c r="D52" t="s" s="8">
        <v>140</v>
      </c>
      <c r="E52" t="n" s="8">
        <v>1.0</v>
      </c>
      <c r="F52" t="n" s="8">
        <v>168.0</v>
      </c>
      <c r="G52" t="s" s="8">
        <v>53</v>
      </c>
      <c r="H52" t="s" s="8">
        <v>54</v>
      </c>
      <c r="I52" t="s" s="8">
        <v>141</v>
      </c>
    </row>
    <row r="53" ht="16.0" customHeight="true">
      <c r="A53" t="n" s="7">
        <v>4.1905798E7</v>
      </c>
      <c r="B53" t="s" s="8">
        <v>51</v>
      </c>
      <c r="C53" t="n" s="8">
        <f>IF(false,"005-1039", "005-1039")</f>
      </c>
      <c r="D53" t="s" s="8">
        <v>142</v>
      </c>
      <c r="E53" t="n" s="8">
        <v>4.0</v>
      </c>
      <c r="F53" t="n" s="8">
        <v>1224.0</v>
      </c>
      <c r="G53" t="s" s="8">
        <v>53</v>
      </c>
      <c r="H53" t="s" s="8">
        <v>54</v>
      </c>
      <c r="I53" t="s" s="8">
        <v>143</v>
      </c>
    </row>
    <row r="54" ht="16.0" customHeight="true">
      <c r="A54" t="n" s="7">
        <v>4.1591364E7</v>
      </c>
      <c r="B54" t="s" s="8">
        <v>117</v>
      </c>
      <c r="C54" t="n" s="8">
        <f>IF(false,"002-101", "002-101")</f>
      </c>
      <c r="D54" t="s" s="8">
        <v>144</v>
      </c>
      <c r="E54" t="n" s="8">
        <v>1.0</v>
      </c>
      <c r="F54" t="n" s="8">
        <v>181.0</v>
      </c>
      <c r="G54" t="s" s="8">
        <v>53</v>
      </c>
      <c r="H54" t="s" s="8">
        <v>54</v>
      </c>
      <c r="I54" t="s" s="8">
        <v>145</v>
      </c>
    </row>
    <row r="55" ht="16.0" customHeight="true">
      <c r="A55" t="n" s="7">
        <v>4.1876266E7</v>
      </c>
      <c r="B55" t="s" s="8">
        <v>90</v>
      </c>
      <c r="C55" t="n" s="8">
        <f>IF(false,"01-003884", "01-003884")</f>
      </c>
      <c r="D55" t="s" s="8">
        <v>120</v>
      </c>
      <c r="E55" t="n" s="8">
        <v>4.0</v>
      </c>
      <c r="F55" t="n" s="8">
        <v>880.0</v>
      </c>
      <c r="G55" t="s" s="8">
        <v>53</v>
      </c>
      <c r="H55" t="s" s="8">
        <v>54</v>
      </c>
      <c r="I55" t="s" s="8">
        <v>146</v>
      </c>
    </row>
    <row r="56" ht="16.0" customHeight="true">
      <c r="A56" t="n" s="7">
        <v>4.1783152E7</v>
      </c>
      <c r="B56" t="s" s="8">
        <v>90</v>
      </c>
      <c r="C56" t="n" s="8">
        <f>IF(false,"120921439", "120921439")</f>
      </c>
      <c r="D56" t="s" s="8">
        <v>147</v>
      </c>
      <c r="E56" t="n" s="8">
        <v>1.0</v>
      </c>
      <c r="F56" t="n" s="8">
        <v>133.0</v>
      </c>
      <c r="G56" t="s" s="8">
        <v>53</v>
      </c>
      <c r="H56" t="s" s="8">
        <v>54</v>
      </c>
      <c r="I56" t="s" s="8">
        <v>148</v>
      </c>
    </row>
    <row r="57" ht="16.0" customHeight="true">
      <c r="A57" t="n" s="7">
        <v>4.1928019E7</v>
      </c>
      <c r="B57" t="s" s="8">
        <v>51</v>
      </c>
      <c r="C57" t="n" s="8">
        <f>IF(false,"120921853", "120921853")</f>
      </c>
      <c r="D57" t="s" s="8">
        <v>149</v>
      </c>
      <c r="E57" t="n" s="8">
        <v>1.0</v>
      </c>
      <c r="F57" t="n" s="8">
        <v>202.0</v>
      </c>
      <c r="G57" t="s" s="8">
        <v>53</v>
      </c>
      <c r="H57" t="s" s="8">
        <v>54</v>
      </c>
      <c r="I57" t="s" s="8">
        <v>150</v>
      </c>
    </row>
    <row r="58" ht="16.0" customHeight="true">
      <c r="A58" t="n" s="7">
        <v>4.1913356E7</v>
      </c>
      <c r="B58" t="s" s="8">
        <v>51</v>
      </c>
      <c r="C58" t="n" s="8">
        <f>IF(false,"120921791", "120921791")</f>
      </c>
      <c r="D58" t="s" s="8">
        <v>131</v>
      </c>
      <c r="E58" t="n" s="8">
        <v>1.0</v>
      </c>
      <c r="F58" t="n" s="8">
        <v>384.0</v>
      </c>
      <c r="G58" t="s" s="8">
        <v>53</v>
      </c>
      <c r="H58" t="s" s="8">
        <v>54</v>
      </c>
      <c r="I58" t="s" s="8">
        <v>151</v>
      </c>
    </row>
    <row r="59" ht="16.0" customHeight="true">
      <c r="A59" t="n" s="7">
        <v>4.1586253E7</v>
      </c>
      <c r="B59" t="s" s="8">
        <v>117</v>
      </c>
      <c r="C59" t="n" s="8">
        <f>IF(false,"120922396", "120922396")</f>
      </c>
      <c r="D59" t="s" s="8">
        <v>152</v>
      </c>
      <c r="E59" t="n" s="8">
        <v>1.0</v>
      </c>
      <c r="F59" t="n" s="8">
        <v>74.0</v>
      </c>
      <c r="G59" t="s" s="8">
        <v>53</v>
      </c>
      <c r="H59" t="s" s="8">
        <v>54</v>
      </c>
      <c r="I59" t="s" s="8">
        <v>153</v>
      </c>
    </row>
    <row r="60" ht="16.0" customHeight="true">
      <c r="A60" t="n" s="7">
        <v>4.1922968E7</v>
      </c>
      <c r="B60" t="s" s="8">
        <v>51</v>
      </c>
      <c r="C60" t="n" s="8">
        <f>IF(false,"120921898", "120921898")</f>
      </c>
      <c r="D60" t="s" s="8">
        <v>154</v>
      </c>
      <c r="E60" t="n" s="8">
        <v>1.0</v>
      </c>
      <c r="F60" t="n" s="8">
        <v>277.0</v>
      </c>
      <c r="G60" t="s" s="8">
        <v>53</v>
      </c>
      <c r="H60" t="s" s="8">
        <v>54</v>
      </c>
      <c r="I60" t="s" s="8">
        <v>155</v>
      </c>
    </row>
    <row r="61" ht="16.0" customHeight="true">
      <c r="A61" t="n" s="7">
        <v>4.1283943E7</v>
      </c>
      <c r="B61" t="s" s="8">
        <v>126</v>
      </c>
      <c r="C61" t="n" s="8">
        <f>IF(false,"120921899", "120921899")</f>
      </c>
      <c r="D61" t="s" s="8">
        <v>156</v>
      </c>
      <c r="E61" t="n" s="8">
        <v>1.0</v>
      </c>
      <c r="F61" t="n" s="8">
        <v>245.0</v>
      </c>
      <c r="G61" t="s" s="8">
        <v>53</v>
      </c>
      <c r="H61" t="s" s="8">
        <v>54</v>
      </c>
      <c r="I61" t="s" s="8">
        <v>157</v>
      </c>
    </row>
    <row r="62" ht="16.0" customHeight="true">
      <c r="A62" t="n" s="7">
        <v>4.1976699E7</v>
      </c>
      <c r="B62" t="s" s="8">
        <v>51</v>
      </c>
      <c r="C62" t="n" s="8">
        <f>IF(false,"002-099", "002-099")</f>
      </c>
      <c r="D62" t="s" s="8">
        <v>158</v>
      </c>
      <c r="E62" t="n" s="8">
        <v>1.0</v>
      </c>
      <c r="F62" t="n" s="8">
        <v>288.0</v>
      </c>
      <c r="G62" t="s" s="8">
        <v>53</v>
      </c>
      <c r="H62" t="s" s="8">
        <v>54</v>
      </c>
      <c r="I62" t="s" s="8">
        <v>159</v>
      </c>
    </row>
    <row r="63" ht="16.0" customHeight="true">
      <c r="A63" t="n" s="7">
        <v>4.1809582E7</v>
      </c>
      <c r="B63" t="s" s="8">
        <v>90</v>
      </c>
      <c r="C63" t="n" s="8">
        <f>IF(false,"000-631", "000-631")</f>
      </c>
      <c r="D63" t="s" s="8">
        <v>160</v>
      </c>
      <c r="E63" t="n" s="8">
        <v>1.0</v>
      </c>
      <c r="F63" t="n" s="8">
        <v>105.0</v>
      </c>
      <c r="G63" t="s" s="8">
        <v>53</v>
      </c>
      <c r="H63" t="s" s="8">
        <v>54</v>
      </c>
      <c r="I63" t="s" s="8">
        <v>161</v>
      </c>
    </row>
    <row r="64" ht="16.0" customHeight="true">
      <c r="A64" t="n" s="7">
        <v>4.1975263E7</v>
      </c>
      <c r="B64" t="s" s="8">
        <v>51</v>
      </c>
      <c r="C64" t="n" s="8">
        <f>IF(false,"005-1039", "005-1039")</f>
      </c>
      <c r="D64" t="s" s="8">
        <v>142</v>
      </c>
      <c r="E64" t="n" s="8">
        <v>1.0</v>
      </c>
      <c r="F64" t="n" s="8">
        <v>306.0</v>
      </c>
      <c r="G64" t="s" s="8">
        <v>53</v>
      </c>
      <c r="H64" t="s" s="8">
        <v>54</v>
      </c>
      <c r="I64" t="s" s="8">
        <v>162</v>
      </c>
    </row>
    <row r="65" ht="16.0" customHeight="true">
      <c r="A65" t="n" s="7">
        <v>4.1882382E7</v>
      </c>
      <c r="B65" t="s" s="8">
        <v>90</v>
      </c>
      <c r="C65" t="n" s="8">
        <f>IF(false,"008-576", "008-576")</f>
      </c>
      <c r="D65" t="s" s="8">
        <v>163</v>
      </c>
      <c r="E65" t="n" s="8">
        <v>2.0</v>
      </c>
      <c r="F65" t="n" s="8">
        <v>320.0</v>
      </c>
      <c r="G65" t="s" s="8">
        <v>67</v>
      </c>
      <c r="H65" t="s" s="8">
        <v>54</v>
      </c>
      <c r="I65" t="s" s="8">
        <v>164</v>
      </c>
    </row>
    <row r="66" ht="16.0" customHeight="true">
      <c r="A66" t="n" s="7">
        <v>4.2244029E7</v>
      </c>
      <c r="B66" t="s" s="8">
        <v>54</v>
      </c>
      <c r="C66" t="n" s="8">
        <f>IF(false,"005-1516", "005-1516")</f>
      </c>
      <c r="D66" t="s" s="8">
        <v>72</v>
      </c>
      <c r="E66" t="n" s="8">
        <v>2.0</v>
      </c>
      <c r="F66" t="n" s="8">
        <v>246.0</v>
      </c>
      <c r="G66" t="s" s="8">
        <v>61</v>
      </c>
      <c r="H66" t="s" s="8">
        <v>50</v>
      </c>
      <c r="I66" t="s" s="8">
        <v>165</v>
      </c>
    </row>
    <row r="67" ht="16.0" customHeight="true">
      <c r="A67" t="n" s="7">
        <v>4.2235609E7</v>
      </c>
      <c r="B67" t="s" s="8">
        <v>54</v>
      </c>
      <c r="C67" t="n" s="8">
        <f>IF(false,"005-1516", "005-1516")</f>
      </c>
      <c r="D67" t="s" s="8">
        <v>72</v>
      </c>
      <c r="E67" t="n" s="8">
        <v>1.0</v>
      </c>
      <c r="F67" t="n" s="8">
        <v>25.0</v>
      </c>
      <c r="G67" t="s" s="8">
        <v>67</v>
      </c>
      <c r="H67" t="s" s="8">
        <v>50</v>
      </c>
      <c r="I67" t="s" s="8">
        <v>166</v>
      </c>
    </row>
    <row r="68" ht="16.0" customHeight="true">
      <c r="A68" t="n" s="7">
        <v>4.2218319E7</v>
      </c>
      <c r="B68" t="s" s="8">
        <v>65</v>
      </c>
      <c r="C68" t="n" s="8">
        <f>IF(false,"005-1038", "005-1038")</f>
      </c>
      <c r="D68" t="s" s="8">
        <v>167</v>
      </c>
      <c r="E68" t="n" s="8">
        <v>1.0</v>
      </c>
      <c r="F68" t="n" s="8">
        <v>81.0</v>
      </c>
      <c r="G68" t="s" s="8">
        <v>61</v>
      </c>
      <c r="H68" t="s" s="8">
        <v>50</v>
      </c>
      <c r="I68" t="s" s="8">
        <v>168</v>
      </c>
    </row>
    <row r="69" ht="16.0" customHeight="true">
      <c r="A69" t="n" s="7">
        <v>4.2217404E7</v>
      </c>
      <c r="B69" t="s" s="8">
        <v>65</v>
      </c>
      <c r="C69" t="n" s="8">
        <f>IF(false,"005-1514", "005-1514")</f>
      </c>
      <c r="D69" t="s" s="8">
        <v>169</v>
      </c>
      <c r="E69" t="n" s="8">
        <v>1.0</v>
      </c>
      <c r="F69" t="n" s="8">
        <v>487.0</v>
      </c>
      <c r="G69" t="s" s="8">
        <v>61</v>
      </c>
      <c r="H69" t="s" s="8">
        <v>50</v>
      </c>
      <c r="I69" t="s" s="8">
        <v>170</v>
      </c>
    </row>
    <row r="70" ht="16.0" customHeight="true">
      <c r="A70" t="n" s="7">
        <v>4.2204888E7</v>
      </c>
      <c r="B70" t="s" s="8">
        <v>65</v>
      </c>
      <c r="C70" t="n" s="8">
        <f>IF(false,"005-1518", "005-1518")</f>
      </c>
      <c r="D70" t="s" s="8">
        <v>127</v>
      </c>
      <c r="E70" t="n" s="8">
        <v>2.0</v>
      </c>
      <c r="F70" t="n" s="8">
        <v>302.0</v>
      </c>
      <c r="G70" t="s" s="8">
        <v>61</v>
      </c>
      <c r="H70" t="s" s="8">
        <v>50</v>
      </c>
      <c r="I70" t="s" s="8">
        <v>171</v>
      </c>
    </row>
    <row r="71" ht="16.0" customHeight="true">
      <c r="A71" t="n" s="7">
        <v>4.229969E7</v>
      </c>
      <c r="B71" t="s" s="8">
        <v>54</v>
      </c>
      <c r="C71" t="n" s="8">
        <f>IF(false,"005-1258", "005-1258")</f>
      </c>
      <c r="D71" t="s" s="8">
        <v>66</v>
      </c>
      <c r="E71" t="n" s="8">
        <v>1.0</v>
      </c>
      <c r="F71" t="n" s="8">
        <v>15.0</v>
      </c>
      <c r="G71" t="s" s="8">
        <v>67</v>
      </c>
      <c r="H71" t="s" s="8">
        <v>50</v>
      </c>
      <c r="I71" t="s" s="8">
        <v>172</v>
      </c>
    </row>
    <row r="72" ht="16.0" customHeight="true">
      <c r="A72" t="n" s="7">
        <v>4.229969E7</v>
      </c>
      <c r="B72" t="s" s="8">
        <v>54</v>
      </c>
      <c r="C72" t="n" s="8">
        <f>IF(false,"005-1264", "005-1264")</f>
      </c>
      <c r="D72" t="s" s="8">
        <v>173</v>
      </c>
      <c r="E72" t="n" s="8">
        <v>1.0</v>
      </c>
      <c r="F72" t="n" s="8">
        <v>15.0</v>
      </c>
      <c r="G72" t="s" s="8">
        <v>67</v>
      </c>
      <c r="H72" t="s" s="8">
        <v>50</v>
      </c>
      <c r="I72" t="s" s="8">
        <v>172</v>
      </c>
    </row>
    <row r="73" ht="16.0" customHeight="true">
      <c r="A73" t="n" s="7">
        <v>4.2297646E7</v>
      </c>
      <c r="B73" t="s" s="8">
        <v>54</v>
      </c>
      <c r="C73" t="n" s="8">
        <f>IF(false,"01-003884", "01-003884")</f>
      </c>
      <c r="D73" t="s" s="8">
        <v>77</v>
      </c>
      <c r="E73" t="n" s="8">
        <v>1.0</v>
      </c>
      <c r="F73" t="n" s="8">
        <v>83.0</v>
      </c>
      <c r="G73" t="s" s="8">
        <v>67</v>
      </c>
      <c r="H73" t="s" s="8">
        <v>50</v>
      </c>
      <c r="I73" t="s" s="8">
        <v>174</v>
      </c>
    </row>
    <row r="74" ht="16.0" customHeight="true">
      <c r="A74" t="n" s="7">
        <v>4.2118641E7</v>
      </c>
      <c r="B74" t="s" s="8">
        <v>65</v>
      </c>
      <c r="C74" t="n" s="8">
        <f>IF(false,"005-1516", "005-1516")</f>
      </c>
      <c r="D74" t="s" s="8">
        <v>72</v>
      </c>
      <c r="E74" t="n" s="8">
        <v>4.0</v>
      </c>
      <c r="F74" t="n" s="8">
        <v>188.0</v>
      </c>
      <c r="G74" t="s" s="8">
        <v>53</v>
      </c>
      <c r="H74" t="s" s="8">
        <v>50</v>
      </c>
      <c r="I74" t="s" s="8">
        <v>175</v>
      </c>
    </row>
    <row r="75" ht="16.0" customHeight="true">
      <c r="A75" t="n" s="7">
        <v>4.2226855E7</v>
      </c>
      <c r="B75" t="s" s="8">
        <v>54</v>
      </c>
      <c r="C75" t="n" s="8">
        <f>IF(false,"01-004117", "01-004117")</f>
      </c>
      <c r="D75" t="s" s="8">
        <v>176</v>
      </c>
      <c r="E75" t="n" s="8">
        <v>2.0</v>
      </c>
      <c r="F75" t="n" s="8">
        <v>791.0</v>
      </c>
      <c r="G75" t="s" s="8">
        <v>67</v>
      </c>
      <c r="H75" t="s" s="8">
        <v>50</v>
      </c>
      <c r="I75" t="s" s="8">
        <v>177</v>
      </c>
    </row>
    <row r="76" ht="16.0" customHeight="true">
      <c r="A76" t="n" s="7">
        <v>4.2024144E7</v>
      </c>
      <c r="B76" t="s" s="8">
        <v>59</v>
      </c>
      <c r="C76" t="n" s="8">
        <f>IF(false,"01-003884", "01-003884")</f>
      </c>
      <c r="D76" t="s" s="8">
        <v>77</v>
      </c>
      <c r="E76" t="n" s="8">
        <v>2.0</v>
      </c>
      <c r="F76" t="n" s="8">
        <v>218.0</v>
      </c>
      <c r="G76" t="s" s="8">
        <v>53</v>
      </c>
      <c r="H76" t="s" s="8">
        <v>50</v>
      </c>
      <c r="I76" t="s" s="8">
        <v>178</v>
      </c>
    </row>
    <row r="77" ht="16.0" customHeight="true">
      <c r="A77" t="n" s="7">
        <v>4.2239446E7</v>
      </c>
      <c r="B77" t="s" s="8">
        <v>54</v>
      </c>
      <c r="C77" t="n" s="8">
        <f>IF(false,"120921898", "120921898")</f>
      </c>
      <c r="D77" t="s" s="8">
        <v>179</v>
      </c>
      <c r="E77" t="n" s="8">
        <v>1.0</v>
      </c>
      <c r="F77" t="n" s="8">
        <v>1237.0</v>
      </c>
      <c r="G77" t="s" s="8">
        <v>61</v>
      </c>
      <c r="H77" t="s" s="8">
        <v>50</v>
      </c>
      <c r="I77" t="s" s="8">
        <v>180</v>
      </c>
    </row>
    <row r="78" ht="16.0" customHeight="true">
      <c r="A78" t="n" s="7">
        <v>4.2204888E7</v>
      </c>
      <c r="B78" t="s" s="8">
        <v>65</v>
      </c>
      <c r="C78" t="n" s="8">
        <f>IF(false,"005-1518", "005-1518")</f>
      </c>
      <c r="D78" t="s" s="8">
        <v>127</v>
      </c>
      <c r="E78" t="n" s="8">
        <v>2.0</v>
      </c>
      <c r="F78" t="n" s="8">
        <v>588.0</v>
      </c>
      <c r="G78" t="s" s="8">
        <v>53</v>
      </c>
      <c r="H78" t="s" s="8">
        <v>50</v>
      </c>
      <c r="I78" t="s" s="8">
        <v>181</v>
      </c>
    </row>
    <row r="79" ht="16.0" customHeight="true">
      <c r="A79" t="n" s="7">
        <v>4.2213584E7</v>
      </c>
      <c r="B79" t="s" s="8">
        <v>65</v>
      </c>
      <c r="C79" t="n" s="8">
        <f>IF(false,"005-1516", "005-1516")</f>
      </c>
      <c r="D79" t="s" s="8">
        <v>72</v>
      </c>
      <c r="E79" t="n" s="8">
        <v>3.0</v>
      </c>
      <c r="F79" t="n" s="8">
        <v>141.0</v>
      </c>
      <c r="G79" t="s" s="8">
        <v>53</v>
      </c>
      <c r="H79" t="s" s="8">
        <v>50</v>
      </c>
      <c r="I79" t="s" s="8">
        <v>182</v>
      </c>
    </row>
    <row r="80" ht="16.0" customHeight="true">
      <c r="A80" t="n" s="7">
        <v>4.2098644E7</v>
      </c>
      <c r="B80" t="s" s="8">
        <v>59</v>
      </c>
      <c r="C80" t="n" s="8">
        <f>IF(false,"005-1359", "005-1359")</f>
      </c>
      <c r="D80" t="s" s="8">
        <v>183</v>
      </c>
      <c r="E80" t="n" s="8">
        <v>1.0</v>
      </c>
      <c r="F80" t="n" s="8">
        <v>170.0</v>
      </c>
      <c r="G80" t="s" s="8">
        <v>53</v>
      </c>
      <c r="H80" t="s" s="8">
        <v>50</v>
      </c>
      <c r="I80" t="s" s="8">
        <v>184</v>
      </c>
    </row>
    <row r="81" ht="16.0" customHeight="true">
      <c r="A81" t="n" s="7">
        <v>4.204566E7</v>
      </c>
      <c r="B81" t="s" s="8">
        <v>59</v>
      </c>
      <c r="C81" t="n" s="8">
        <f>IF(false,"005-1521", "005-1521")</f>
      </c>
      <c r="D81" t="s" s="8">
        <v>60</v>
      </c>
      <c r="E81" t="n" s="8">
        <v>2.0</v>
      </c>
      <c r="F81" t="n" s="8">
        <v>606.0</v>
      </c>
      <c r="G81" t="s" s="8">
        <v>53</v>
      </c>
      <c r="H81" t="s" s="8">
        <v>50</v>
      </c>
      <c r="I81" t="s" s="8">
        <v>185</v>
      </c>
    </row>
    <row r="82" ht="16.0" customHeight="true">
      <c r="A82" t="n" s="7">
        <v>4.2012822E7</v>
      </c>
      <c r="B82" t="s" s="8">
        <v>59</v>
      </c>
      <c r="C82" t="n" s="8">
        <f>IF(false,"002-099", "002-099")</f>
      </c>
      <c r="D82" t="s" s="8">
        <v>186</v>
      </c>
      <c r="E82" t="n" s="8">
        <v>1.0</v>
      </c>
      <c r="F82" t="n" s="8">
        <v>252.0</v>
      </c>
      <c r="G82" t="s" s="8">
        <v>53</v>
      </c>
      <c r="H82" t="s" s="8">
        <v>50</v>
      </c>
      <c r="I82" t="s" s="8">
        <v>187</v>
      </c>
    </row>
    <row r="83" ht="16.0" customHeight="true">
      <c r="A83" t="n" s="7">
        <v>4.195842E7</v>
      </c>
      <c r="B83" t="s" s="8">
        <v>51</v>
      </c>
      <c r="C83" t="n" s="8">
        <f>IF(false,"005-1039", "005-1039")</f>
      </c>
      <c r="D83" t="s" s="8">
        <v>142</v>
      </c>
      <c r="E83" t="n" s="8">
        <v>1.0</v>
      </c>
      <c r="F83" t="n" s="8">
        <v>306.0</v>
      </c>
      <c r="G83" t="s" s="8">
        <v>53</v>
      </c>
      <c r="H83" t="s" s="8">
        <v>50</v>
      </c>
      <c r="I83" t="s" s="8">
        <v>188</v>
      </c>
    </row>
    <row r="84" ht="16.0" customHeight="true">
      <c r="A84" t="n" s="7">
        <v>4.1882382E7</v>
      </c>
      <c r="B84" t="s" s="8">
        <v>90</v>
      </c>
      <c r="C84" t="n" s="8">
        <f>IF(false,"008-576", "008-576")</f>
      </c>
      <c r="D84" t="s" s="8">
        <v>163</v>
      </c>
      <c r="E84" t="n" s="8">
        <v>2.0</v>
      </c>
      <c r="F84" t="n" s="8">
        <v>386.0</v>
      </c>
      <c r="G84" t="s" s="8">
        <v>53</v>
      </c>
      <c r="H84" t="s" s="8">
        <v>50</v>
      </c>
      <c r="I84" t="s" s="8">
        <v>189</v>
      </c>
    </row>
    <row r="85" ht="16.0" customHeight="true">
      <c r="A85" t="n" s="7">
        <v>4.2041648E7</v>
      </c>
      <c r="B85" t="s" s="8">
        <v>59</v>
      </c>
      <c r="C85" t="n" s="8">
        <f>IF(false,"01-003884", "01-003884")</f>
      </c>
      <c r="D85" t="s" s="8">
        <v>77</v>
      </c>
      <c r="E85" t="n" s="8">
        <v>2.0</v>
      </c>
      <c r="F85" t="n" s="8">
        <v>208.0</v>
      </c>
      <c r="G85" t="s" s="8">
        <v>53</v>
      </c>
      <c r="H85" t="s" s="8">
        <v>50</v>
      </c>
      <c r="I85" t="s" s="8">
        <v>190</v>
      </c>
    </row>
    <row r="86" ht="16.0" customHeight="true">
      <c r="A86" t="n" s="7">
        <v>4.1999355E7</v>
      </c>
      <c r="B86" t="s" s="8">
        <v>51</v>
      </c>
      <c r="C86" t="n" s="8">
        <f>IF(false,"005-1039", "005-1039")</f>
      </c>
      <c r="D86" t="s" s="8">
        <v>142</v>
      </c>
      <c r="E86" t="n" s="8">
        <v>1.0</v>
      </c>
      <c r="F86" t="n" s="8">
        <v>306.0</v>
      </c>
      <c r="G86" t="s" s="8">
        <v>53</v>
      </c>
      <c r="H86" t="s" s="8">
        <v>50</v>
      </c>
      <c r="I86" t="s" s="8">
        <v>191</v>
      </c>
    </row>
    <row r="87" ht="16.0" customHeight="true">
      <c r="A87" t="n" s="7">
        <v>4.2084351E7</v>
      </c>
      <c r="B87" t="s" s="8">
        <v>59</v>
      </c>
      <c r="C87" t="n" s="8">
        <f>IF(false,"002-101", "002-101")</f>
      </c>
      <c r="D87" t="s" s="8">
        <v>144</v>
      </c>
      <c r="E87" t="n" s="8">
        <v>1.0</v>
      </c>
      <c r="F87" t="n" s="8">
        <v>181.0</v>
      </c>
      <c r="G87" t="s" s="8">
        <v>53</v>
      </c>
      <c r="H87" t="s" s="8">
        <v>50</v>
      </c>
      <c r="I87" t="s" s="8">
        <v>192</v>
      </c>
    </row>
    <row r="88" ht="16.0" customHeight="true">
      <c r="A88" t="n" s="7">
        <v>4.1876956E7</v>
      </c>
      <c r="B88" t="s" s="8">
        <v>90</v>
      </c>
      <c r="C88" t="n" s="8">
        <f>IF(false,"120921957", "120921957")</f>
      </c>
      <c r="D88" t="s" s="8">
        <v>93</v>
      </c>
      <c r="E88" t="n" s="8">
        <v>3.0</v>
      </c>
      <c r="F88" t="n" s="8">
        <v>582.0</v>
      </c>
      <c r="G88" t="s" s="8">
        <v>53</v>
      </c>
      <c r="H88" t="s" s="8">
        <v>50</v>
      </c>
      <c r="I88" t="s" s="8">
        <v>193</v>
      </c>
    </row>
    <row r="89" ht="16.0" customHeight="true">
      <c r="A89" t="n" s="7">
        <v>4.2057337E7</v>
      </c>
      <c r="B89" t="s" s="8">
        <v>59</v>
      </c>
      <c r="C89" t="n" s="8">
        <f>IF(false,"005-1512", "005-1512")</f>
      </c>
      <c r="D89" t="s" s="8">
        <v>194</v>
      </c>
      <c r="E89" t="n" s="8">
        <v>1.0</v>
      </c>
      <c r="F89" t="n" s="8">
        <v>59.0</v>
      </c>
      <c r="G89" t="s" s="8">
        <v>53</v>
      </c>
      <c r="H89" t="s" s="8">
        <v>50</v>
      </c>
      <c r="I89" t="s" s="8">
        <v>195</v>
      </c>
    </row>
    <row r="90" ht="16.0" customHeight="true">
      <c r="A90" t="n" s="7">
        <v>4.2143804E7</v>
      </c>
      <c r="B90" t="s" s="8">
        <v>65</v>
      </c>
      <c r="C90" t="n" s="8">
        <f>IF(false,"002-100", "002-100")</f>
      </c>
      <c r="D90" t="s" s="8">
        <v>196</v>
      </c>
      <c r="E90" t="n" s="8">
        <v>1.0</v>
      </c>
      <c r="F90" t="n" s="8">
        <v>224.0</v>
      </c>
      <c r="G90" t="s" s="8">
        <v>53</v>
      </c>
      <c r="H90" t="s" s="8">
        <v>50</v>
      </c>
      <c r="I90" t="s" s="8">
        <v>197</v>
      </c>
    </row>
    <row r="91" ht="16.0" customHeight="true">
      <c r="A91" t="n" s="7">
        <v>4.2213584E7</v>
      </c>
      <c r="B91" t="s" s="8">
        <v>65</v>
      </c>
      <c r="C91" t="n" s="8">
        <f>IF(false,"005-1516", "005-1516")</f>
      </c>
      <c r="D91" t="s" s="8">
        <v>72</v>
      </c>
      <c r="E91" t="n" s="8">
        <v>3.0</v>
      </c>
      <c r="F91" t="n" s="8">
        <v>2675.0</v>
      </c>
      <c r="G91" t="s" s="8">
        <v>61</v>
      </c>
      <c r="H91" t="s" s="8">
        <v>50</v>
      </c>
      <c r="I91" t="s" s="8">
        <v>198</v>
      </c>
    </row>
    <row r="92" ht="16.0" customHeight="true">
      <c r="A92" t="n" s="7">
        <v>4.2162987E7</v>
      </c>
      <c r="B92" t="s" s="8">
        <v>65</v>
      </c>
      <c r="C92" t="n" s="8">
        <f>IF(false,"005-1039", "005-1039")</f>
      </c>
      <c r="D92" t="s" s="8">
        <v>122</v>
      </c>
      <c r="E92" t="n" s="8">
        <v>1.0</v>
      </c>
      <c r="F92" t="n" s="8">
        <v>306.0</v>
      </c>
      <c r="G92" t="s" s="8">
        <v>53</v>
      </c>
      <c r="H92" t="s" s="8">
        <v>50</v>
      </c>
      <c r="I92" t="s" s="8">
        <v>199</v>
      </c>
    </row>
    <row r="93" ht="16.0" customHeight="true">
      <c r="A93" t="n" s="7">
        <v>4.2208754E7</v>
      </c>
      <c r="B93" t="s" s="8">
        <v>65</v>
      </c>
      <c r="C93" t="n" s="8">
        <f>IF(false,"005-1518", "005-1518")</f>
      </c>
      <c r="D93" t="s" s="8">
        <v>127</v>
      </c>
      <c r="E93" t="n" s="8">
        <v>1.0</v>
      </c>
      <c r="F93" t="n" s="8">
        <v>294.0</v>
      </c>
      <c r="G93" t="s" s="8">
        <v>53</v>
      </c>
      <c r="H93" t="s" s="8">
        <v>50</v>
      </c>
      <c r="I93" t="s" s="8">
        <v>200</v>
      </c>
    </row>
    <row r="94" ht="16.0" customHeight="true">
      <c r="A94" t="n" s="7">
        <v>4.2180959E7</v>
      </c>
      <c r="B94" t="s" s="8">
        <v>65</v>
      </c>
      <c r="C94" t="n" s="8">
        <f>IF(false,"005-1039", "005-1039")</f>
      </c>
      <c r="D94" t="s" s="8">
        <v>122</v>
      </c>
      <c r="E94" t="n" s="8">
        <v>2.0</v>
      </c>
      <c r="F94" t="n" s="8">
        <v>612.0</v>
      </c>
      <c r="G94" t="s" s="8">
        <v>53</v>
      </c>
      <c r="H94" t="s" s="8">
        <v>50</v>
      </c>
      <c r="I94" t="s" s="8">
        <v>201</v>
      </c>
    </row>
    <row r="95" ht="16.0" customHeight="true">
      <c r="A95" t="n" s="7">
        <v>4.2116895E7</v>
      </c>
      <c r="B95" t="s" s="8">
        <v>65</v>
      </c>
      <c r="C95" t="n" s="8">
        <f>IF(false,"01-003884", "01-003884")</f>
      </c>
      <c r="D95" t="s" s="8">
        <v>77</v>
      </c>
      <c r="E95" t="n" s="8">
        <v>1.0</v>
      </c>
      <c r="F95" t="n" s="8">
        <v>104.0</v>
      </c>
      <c r="G95" t="s" s="8">
        <v>53</v>
      </c>
      <c r="H95" t="s" s="8">
        <v>50</v>
      </c>
      <c r="I95" t="s" s="8">
        <v>202</v>
      </c>
    </row>
    <row r="96" ht="16.0" customHeight="true">
      <c r="A96" t="n" s="7">
        <v>4.2067451E7</v>
      </c>
      <c r="B96" t="s" s="8">
        <v>59</v>
      </c>
      <c r="C96" t="n" s="8">
        <f>IF(false,"002-098", "002-098")</f>
      </c>
      <c r="D96" t="s" s="8">
        <v>203</v>
      </c>
      <c r="E96" t="n" s="8">
        <v>1.0</v>
      </c>
      <c r="F96" t="n" s="8">
        <v>251.0</v>
      </c>
      <c r="G96" t="s" s="8">
        <v>53</v>
      </c>
      <c r="H96" t="s" s="8">
        <v>50</v>
      </c>
      <c r="I96" t="s" s="8">
        <v>204</v>
      </c>
    </row>
    <row r="97" ht="16.0" customHeight="true">
      <c r="A97" t="n" s="7">
        <v>4.2106206E7</v>
      </c>
      <c r="B97" t="s" s="8">
        <v>59</v>
      </c>
      <c r="C97" t="n" s="8">
        <f>IF(false,"01-003884", "01-003884")</f>
      </c>
      <c r="D97" t="s" s="8">
        <v>77</v>
      </c>
      <c r="E97" t="n" s="8">
        <v>2.0</v>
      </c>
      <c r="F97" t="n" s="8">
        <v>208.0</v>
      </c>
      <c r="G97" t="s" s="8">
        <v>53</v>
      </c>
      <c r="H97" t="s" s="8">
        <v>50</v>
      </c>
      <c r="I97" t="s" s="8">
        <v>205</v>
      </c>
    </row>
    <row r="98" ht="16.0" customHeight="true">
      <c r="A98" t="n" s="7">
        <v>4.2155467E7</v>
      </c>
      <c r="B98" t="s" s="8">
        <v>65</v>
      </c>
      <c r="C98" t="n" s="8">
        <f>IF(false,"120921470", "120921470")</f>
      </c>
      <c r="D98" t="s" s="8">
        <v>206</v>
      </c>
      <c r="E98" t="n" s="8">
        <v>1.0</v>
      </c>
      <c r="F98" t="n" s="8">
        <v>68.0</v>
      </c>
      <c r="G98" t="s" s="8">
        <v>53</v>
      </c>
      <c r="H98" t="s" s="8">
        <v>50</v>
      </c>
      <c r="I98" t="s" s="8">
        <v>207</v>
      </c>
    </row>
    <row r="99" ht="16.0" customHeight="true">
      <c r="A99" t="n" s="7">
        <v>4.1974636E7</v>
      </c>
      <c r="B99" t="s" s="8">
        <v>51</v>
      </c>
      <c r="C99" t="n" s="8">
        <f>IF(false,"005-1516", "005-1516")</f>
      </c>
      <c r="D99" t="s" s="8">
        <v>115</v>
      </c>
      <c r="E99" t="n" s="8">
        <v>1.0</v>
      </c>
      <c r="F99" t="n" s="8">
        <v>48.0</v>
      </c>
      <c r="G99" t="s" s="8">
        <v>53</v>
      </c>
      <c r="H99" t="s" s="8">
        <v>50</v>
      </c>
      <c r="I99" t="s" s="8">
        <v>208</v>
      </c>
    </row>
    <row r="100" ht="16.0" customHeight="true">
      <c r="A100" t="n" s="7">
        <v>4.221292E7</v>
      </c>
      <c r="B100" t="s" s="8">
        <v>65</v>
      </c>
      <c r="C100" t="n" s="8">
        <f>IF(false,"005-1114", "005-1114")</f>
      </c>
      <c r="D100" t="s" s="8">
        <v>209</v>
      </c>
      <c r="E100" t="n" s="8">
        <v>4.0</v>
      </c>
      <c r="F100" t="n" s="8">
        <v>1904.0</v>
      </c>
      <c r="G100" t="s" s="8">
        <v>53</v>
      </c>
      <c r="H100" t="s" s="8">
        <v>50</v>
      </c>
      <c r="I100" t="s" s="8">
        <v>210</v>
      </c>
    </row>
    <row r="101" ht="16.0" customHeight="true">
      <c r="A101" t="n" s="7">
        <v>4.2094926E7</v>
      </c>
      <c r="B101" t="s" s="8">
        <v>59</v>
      </c>
      <c r="C101" t="n" s="8">
        <f>IF(false,"005-1039", "005-1039")</f>
      </c>
      <c r="D101" t="s" s="8">
        <v>122</v>
      </c>
      <c r="E101" t="n" s="8">
        <v>2.0</v>
      </c>
      <c r="F101" t="n" s="8">
        <v>612.0</v>
      </c>
      <c r="G101" t="s" s="8">
        <v>53</v>
      </c>
      <c r="H101" t="s" s="8">
        <v>50</v>
      </c>
      <c r="I101" t="s" s="8">
        <v>211</v>
      </c>
    </row>
    <row r="102" ht="16.0" customHeight="true">
      <c r="A102" t="n" s="7">
        <v>4.2230626E7</v>
      </c>
      <c r="B102" t="s" s="8">
        <v>54</v>
      </c>
      <c r="C102" t="n" s="8">
        <f>IF(false,"120921947", "120921947")</f>
      </c>
      <c r="D102" t="s" s="8">
        <v>212</v>
      </c>
      <c r="E102" t="n" s="8">
        <v>1.0</v>
      </c>
      <c r="F102" t="n" s="8">
        <v>75.0</v>
      </c>
      <c r="G102" t="s" s="8">
        <v>61</v>
      </c>
      <c r="H102" t="s" s="8">
        <v>50</v>
      </c>
      <c r="I102" t="s" s="8">
        <v>213</v>
      </c>
    </row>
    <row r="103" ht="16.0" customHeight="true">
      <c r="A103" t="n" s="7">
        <v>4.2218319E7</v>
      </c>
      <c r="B103" t="s" s="8">
        <v>65</v>
      </c>
      <c r="C103" t="n" s="8">
        <f>IF(false,"005-1038", "005-1038")</f>
      </c>
      <c r="D103" t="s" s="8">
        <v>167</v>
      </c>
      <c r="E103" t="n" s="8">
        <v>1.0</v>
      </c>
      <c r="F103" t="n" s="8">
        <v>234.0</v>
      </c>
      <c r="G103" t="s" s="8">
        <v>53</v>
      </c>
      <c r="H103" t="s" s="8">
        <v>50</v>
      </c>
      <c r="I103" t="s" s="8">
        <v>214</v>
      </c>
    </row>
    <row r="104" ht="16.0" customHeight="true">
      <c r="A104" t="n" s="7">
        <v>4.1923772E7</v>
      </c>
      <c r="B104" t="s" s="8">
        <v>51</v>
      </c>
      <c r="C104" t="n" s="8">
        <f>IF(false,"005-1558", "005-1558")</f>
      </c>
      <c r="D104" t="s" s="8">
        <v>215</v>
      </c>
      <c r="E104" t="n" s="8">
        <v>1.0</v>
      </c>
      <c r="F104" t="n" s="8">
        <v>141.0</v>
      </c>
      <c r="G104" t="s" s="8">
        <v>53</v>
      </c>
      <c r="H104" t="s" s="8">
        <v>50</v>
      </c>
      <c r="I104" t="s" s="8">
        <v>216</v>
      </c>
    </row>
    <row r="105" ht="16.0" customHeight="true">
      <c r="A105" t="n" s="7">
        <v>4.2096895E7</v>
      </c>
      <c r="B105" t="s" s="8">
        <v>59</v>
      </c>
      <c r="C105" t="n" s="8">
        <f>IF(false,"01-003884", "01-003884")</f>
      </c>
      <c r="D105" t="s" s="8">
        <v>77</v>
      </c>
      <c r="E105" t="n" s="8">
        <v>1.0</v>
      </c>
      <c r="F105" t="n" s="8">
        <v>104.0</v>
      </c>
      <c r="G105" t="s" s="8">
        <v>53</v>
      </c>
      <c r="H105" t="s" s="8">
        <v>50</v>
      </c>
      <c r="I105" t="s" s="8">
        <v>217</v>
      </c>
    </row>
    <row r="106" ht="16.0" customHeight="true">
      <c r="A106" t="n" s="7">
        <v>4.1920388E7</v>
      </c>
      <c r="B106" t="s" s="8">
        <v>51</v>
      </c>
      <c r="C106" t="n" s="8">
        <f>IF(false,"005-1515", "005-1515")</f>
      </c>
      <c r="D106" t="s" s="8">
        <v>135</v>
      </c>
      <c r="E106" t="n" s="8">
        <v>2.0</v>
      </c>
      <c r="F106" t="n" s="8">
        <v>380.0</v>
      </c>
      <c r="G106" t="s" s="8">
        <v>53</v>
      </c>
      <c r="H106" t="s" s="8">
        <v>50</v>
      </c>
      <c r="I106" t="s" s="8">
        <v>218</v>
      </c>
    </row>
    <row r="107" ht="16.0" customHeight="true">
      <c r="A107" t="n" s="7">
        <v>4.2198693E7</v>
      </c>
      <c r="B107" t="s" s="8">
        <v>65</v>
      </c>
      <c r="C107" t="n" s="8">
        <f>IF(false,"120921370", "120921370")</f>
      </c>
      <c r="D107" t="s" s="8">
        <v>219</v>
      </c>
      <c r="E107" t="n" s="8">
        <v>2.0</v>
      </c>
      <c r="F107" t="n" s="8">
        <v>400.0</v>
      </c>
      <c r="G107" t="s" s="8">
        <v>67</v>
      </c>
      <c r="H107" t="s" s="8">
        <v>50</v>
      </c>
      <c r="I107" t="s" s="8">
        <v>220</v>
      </c>
    </row>
    <row r="108" ht="16.0" customHeight="true">
      <c r="A108" t="n" s="7">
        <v>4.218405E7</v>
      </c>
      <c r="B108" t="s" s="8">
        <v>65</v>
      </c>
      <c r="C108" t="n" s="8">
        <f>IF(false,"005-1039", "005-1039")</f>
      </c>
      <c r="D108" t="s" s="8">
        <v>122</v>
      </c>
      <c r="E108" t="n" s="8">
        <v>1.0</v>
      </c>
      <c r="F108" t="n" s="8">
        <v>306.0</v>
      </c>
      <c r="G108" t="s" s="8">
        <v>53</v>
      </c>
      <c r="H108" t="s" s="8">
        <v>50</v>
      </c>
      <c r="I108" t="s" s="8">
        <v>221</v>
      </c>
    </row>
    <row r="109" ht="16.0" customHeight="true">
      <c r="A109" t="n" s="7">
        <v>4.2158992E7</v>
      </c>
      <c r="B109" t="s" s="8">
        <v>65</v>
      </c>
      <c r="C109" t="n" s="8">
        <f>IF(false,"005-1039", "005-1039")</f>
      </c>
      <c r="D109" t="s" s="8">
        <v>122</v>
      </c>
      <c r="E109" t="n" s="8">
        <v>1.0</v>
      </c>
      <c r="F109" t="n" s="8">
        <v>306.0</v>
      </c>
      <c r="G109" t="s" s="8">
        <v>53</v>
      </c>
      <c r="H109" t="s" s="8">
        <v>50</v>
      </c>
      <c r="I109" t="s" s="8">
        <v>222</v>
      </c>
    </row>
    <row r="110" ht="16.0" customHeight="true">
      <c r="A110" t="n" s="7">
        <v>4.2119485E7</v>
      </c>
      <c r="B110" t="s" s="8">
        <v>65</v>
      </c>
      <c r="C110" t="n" s="8">
        <f>IF(false,"005-1039", "005-1039")</f>
      </c>
      <c r="D110" t="s" s="8">
        <v>122</v>
      </c>
      <c r="E110" t="n" s="8">
        <v>1.0</v>
      </c>
      <c r="F110" t="n" s="8">
        <v>306.0</v>
      </c>
      <c r="G110" t="s" s="8">
        <v>53</v>
      </c>
      <c r="H110" t="s" s="8">
        <v>50</v>
      </c>
      <c r="I110" t="s" s="8">
        <v>223</v>
      </c>
    </row>
    <row r="111" ht="16.0" customHeight="true">
      <c r="A111" t="n" s="7">
        <v>4.2191271E7</v>
      </c>
      <c r="B111" t="s" s="8">
        <v>65</v>
      </c>
      <c r="C111" t="n" s="8">
        <f>IF(false,"005-1114", "005-1114")</f>
      </c>
      <c r="D111" t="s" s="8">
        <v>209</v>
      </c>
      <c r="E111" t="n" s="8">
        <v>3.0</v>
      </c>
      <c r="F111" t="n" s="8">
        <v>1503.0</v>
      </c>
      <c r="G111" t="s" s="8">
        <v>53</v>
      </c>
      <c r="H111" t="s" s="8">
        <v>50</v>
      </c>
      <c r="I111" t="s" s="8">
        <v>224</v>
      </c>
    </row>
    <row r="112" ht="16.0" customHeight="true">
      <c r="A112" t="n" s="7">
        <v>4.2205886E7</v>
      </c>
      <c r="B112" t="s" s="8">
        <v>65</v>
      </c>
      <c r="C112" t="n" s="8">
        <f>IF(false,"005-1515", "005-1515")</f>
      </c>
      <c r="D112" t="s" s="8">
        <v>63</v>
      </c>
      <c r="E112" t="n" s="8">
        <v>1.0</v>
      </c>
      <c r="F112" t="n" s="8">
        <v>503.0</v>
      </c>
      <c r="G112" t="s" s="8">
        <v>61</v>
      </c>
      <c r="H112" t="s" s="8">
        <v>50</v>
      </c>
      <c r="I112" t="s" s="8">
        <v>225</v>
      </c>
    </row>
    <row r="113" ht="16.0" customHeight="true">
      <c r="A113" t="n" s="7">
        <v>4.2211924E7</v>
      </c>
      <c r="B113" t="s" s="8">
        <v>65</v>
      </c>
      <c r="C113" t="n" s="8">
        <f>IF(false,"120921853", "120921853")</f>
      </c>
      <c r="D113" t="s" s="8">
        <v>104</v>
      </c>
      <c r="E113" t="n" s="8">
        <v>1.0</v>
      </c>
      <c r="F113" t="n" s="8">
        <v>92.0</v>
      </c>
      <c r="G113" t="s" s="8">
        <v>53</v>
      </c>
      <c r="H113" t="s" s="8">
        <v>50</v>
      </c>
      <c r="I113" t="s" s="8">
        <v>226</v>
      </c>
    </row>
    <row r="114" ht="16.0" customHeight="true">
      <c r="A114" t="n" s="7">
        <v>4.2191271E7</v>
      </c>
      <c r="B114" t="s" s="8">
        <v>65</v>
      </c>
      <c r="C114" t="n" s="8">
        <f>IF(false,"005-1114", "005-1114")</f>
      </c>
      <c r="D114" t="s" s="8">
        <v>209</v>
      </c>
      <c r="E114" t="n" s="8">
        <v>3.0</v>
      </c>
      <c r="F114" t="n" s="8">
        <v>215.0</v>
      </c>
      <c r="G114" t="s" s="8">
        <v>61</v>
      </c>
      <c r="H114" t="s" s="8">
        <v>50</v>
      </c>
      <c r="I114" t="s" s="8">
        <v>227</v>
      </c>
    </row>
    <row r="115" ht="16.0" customHeight="true">
      <c r="A115" t="n" s="7">
        <v>4.1709676E7</v>
      </c>
      <c r="B115" t="s" s="8">
        <v>56</v>
      </c>
      <c r="C115" t="n" s="8">
        <f>IF(false,"120922682", "120922682")</f>
      </c>
      <c r="D115" t="s" s="8">
        <v>228</v>
      </c>
      <c r="E115" t="n" s="8">
        <v>1.0</v>
      </c>
      <c r="F115" t="n" s="8">
        <v>67.0</v>
      </c>
      <c r="G115" t="s" s="8">
        <v>53</v>
      </c>
      <c r="H115" t="s" s="8">
        <v>50</v>
      </c>
      <c r="I115" t="s" s="8">
        <v>229</v>
      </c>
    </row>
    <row r="116" ht="16.0" customHeight="true">
      <c r="A116" t="n" s="7">
        <v>4.2128678E7</v>
      </c>
      <c r="B116" t="s" s="8">
        <v>65</v>
      </c>
      <c r="C116" t="n" s="8">
        <f>IF(false,"005-1512", "005-1512")</f>
      </c>
      <c r="D116" t="s" s="8">
        <v>194</v>
      </c>
      <c r="E116" t="n" s="8">
        <v>1.0</v>
      </c>
      <c r="F116" t="n" s="8">
        <v>59.0</v>
      </c>
      <c r="G116" t="s" s="8">
        <v>53</v>
      </c>
      <c r="H116" t="s" s="8">
        <v>50</v>
      </c>
      <c r="I116" t="s" s="8">
        <v>230</v>
      </c>
    </row>
    <row r="117" ht="16.0" customHeight="true">
      <c r="A117" t="n" s="7">
        <v>4.2106322E7</v>
      </c>
      <c r="B117" t="s" s="8">
        <v>59</v>
      </c>
      <c r="C117" t="n" s="8">
        <f>IF(false,"005-1516", "005-1516")</f>
      </c>
      <c r="D117" t="s" s="8">
        <v>72</v>
      </c>
      <c r="E117" t="n" s="8">
        <v>4.0</v>
      </c>
      <c r="F117" t="n" s="8">
        <v>188.0</v>
      </c>
      <c r="G117" t="s" s="8">
        <v>53</v>
      </c>
      <c r="H117" t="s" s="8">
        <v>50</v>
      </c>
      <c r="I117" t="s" s="8">
        <v>231</v>
      </c>
    </row>
    <row r="118" ht="16.0" customHeight="true">
      <c r="A118" t="n" s="7">
        <v>4.2177118E7</v>
      </c>
      <c r="B118" t="s" s="8">
        <v>65</v>
      </c>
      <c r="C118" t="n" s="8">
        <f>IF(false,"005-1518", "005-1518")</f>
      </c>
      <c r="D118" t="s" s="8">
        <v>127</v>
      </c>
      <c r="E118" t="n" s="8">
        <v>1.0</v>
      </c>
      <c r="F118" t="n" s="8">
        <v>294.0</v>
      </c>
      <c r="G118" t="s" s="8">
        <v>53</v>
      </c>
      <c r="H118" t="s" s="8">
        <v>50</v>
      </c>
      <c r="I118" t="s" s="8">
        <v>232</v>
      </c>
    </row>
    <row r="119" ht="16.0" customHeight="true">
      <c r="A119" t="n" s="7">
        <v>4.2235609E7</v>
      </c>
      <c r="B119" t="s" s="8">
        <v>54</v>
      </c>
      <c r="C119" t="n" s="8">
        <f>IF(false,"005-1516", "005-1516")</f>
      </c>
      <c r="D119" t="s" s="8">
        <v>72</v>
      </c>
      <c r="E119" t="n" s="8">
        <v>1.0</v>
      </c>
      <c r="F119" t="n" s="8">
        <v>190.0</v>
      </c>
      <c r="G119" t="s" s="8">
        <v>53</v>
      </c>
      <c r="H119" t="s" s="8">
        <v>50</v>
      </c>
      <c r="I119" t="s" s="8">
        <v>233</v>
      </c>
    </row>
    <row r="120" ht="16.0" customHeight="true">
      <c r="A120" t="n" s="7">
        <v>4.2176569E7</v>
      </c>
      <c r="B120" t="s" s="8">
        <v>65</v>
      </c>
      <c r="C120" t="n" s="8">
        <f>IF(false,"120921853", "120921853")</f>
      </c>
      <c r="D120" t="s" s="8">
        <v>104</v>
      </c>
      <c r="E120" t="n" s="8">
        <v>4.0</v>
      </c>
      <c r="F120" t="n" s="8">
        <v>368.0</v>
      </c>
      <c r="G120" t="s" s="8">
        <v>53</v>
      </c>
      <c r="H120" t="s" s="8">
        <v>50</v>
      </c>
      <c r="I120" t="s" s="8">
        <v>234</v>
      </c>
    </row>
    <row r="121" ht="16.0" customHeight="true">
      <c r="A121" t="n" s="7">
        <v>4.1894959E7</v>
      </c>
      <c r="B121" t="s" s="8">
        <v>51</v>
      </c>
      <c r="C121" t="n" s="8">
        <f>IF(false,"005-1521", "005-1521")</f>
      </c>
      <c r="D121" t="s" s="8">
        <v>60</v>
      </c>
      <c r="E121" t="n" s="8">
        <v>3.0</v>
      </c>
      <c r="F121" t="n" s="8">
        <v>909.0</v>
      </c>
      <c r="G121" t="s" s="8">
        <v>53</v>
      </c>
      <c r="H121" t="s" s="8">
        <v>50</v>
      </c>
      <c r="I121" t="s" s="8">
        <v>235</v>
      </c>
    </row>
    <row r="122" ht="16.0" customHeight="true">
      <c r="A122" t="n" s="7">
        <v>4.1982798E7</v>
      </c>
      <c r="B122" t="s" s="8">
        <v>51</v>
      </c>
      <c r="C122" t="n" s="8">
        <f>IF(false,"120921995", "120921995")</f>
      </c>
      <c r="D122" t="s" s="8">
        <v>236</v>
      </c>
      <c r="E122" t="n" s="8">
        <v>1.0</v>
      </c>
      <c r="F122" t="n" s="8">
        <v>248.0</v>
      </c>
      <c r="G122" t="s" s="8">
        <v>53</v>
      </c>
      <c r="H122" t="s" s="8">
        <v>50</v>
      </c>
      <c r="I122" t="s" s="8">
        <v>237</v>
      </c>
    </row>
    <row r="123" ht="16.0" customHeight="true">
      <c r="A123" t="n" s="7">
        <v>4.1747373E7</v>
      </c>
      <c r="B123" t="s" s="8">
        <v>56</v>
      </c>
      <c r="C123" t="n" s="8">
        <f>IF(false,"005-1517", "005-1517")</f>
      </c>
      <c r="D123" t="s" s="8">
        <v>238</v>
      </c>
      <c r="E123" t="n" s="8">
        <v>3.0</v>
      </c>
      <c r="F123" t="n" s="8">
        <v>570.0</v>
      </c>
      <c r="G123" t="s" s="8">
        <v>53</v>
      </c>
      <c r="H123" t="s" s="8">
        <v>50</v>
      </c>
      <c r="I123" t="s" s="8">
        <v>239</v>
      </c>
    </row>
    <row r="124" ht="16.0" customHeight="true">
      <c r="A124" t="n" s="7">
        <v>4.2106171E7</v>
      </c>
      <c r="B124" t="s" s="8">
        <v>59</v>
      </c>
      <c r="C124" t="n" s="8">
        <f>IF(false,"005-1039", "005-1039")</f>
      </c>
      <c r="D124" t="s" s="8">
        <v>122</v>
      </c>
      <c r="E124" t="n" s="8">
        <v>2.0</v>
      </c>
      <c r="F124" t="n" s="8">
        <v>612.0</v>
      </c>
      <c r="G124" t="s" s="8">
        <v>53</v>
      </c>
      <c r="H124" t="s" s="8">
        <v>50</v>
      </c>
      <c r="I124" t="s" s="8">
        <v>240</v>
      </c>
    </row>
    <row r="125" ht="16.0" customHeight="true">
      <c r="A125" t="n" s="7">
        <v>4.2028647E7</v>
      </c>
      <c r="B125" t="s" s="8">
        <v>59</v>
      </c>
      <c r="C125" t="n" s="8">
        <f>IF(false,"005-1518", "005-1518")</f>
      </c>
      <c r="D125" t="s" s="8">
        <v>127</v>
      </c>
      <c r="E125" t="n" s="8">
        <v>1.0</v>
      </c>
      <c r="F125" t="n" s="8">
        <v>294.0</v>
      </c>
      <c r="G125" t="s" s="8">
        <v>53</v>
      </c>
      <c r="H125" t="s" s="8">
        <v>50</v>
      </c>
      <c r="I125" t="s" s="8">
        <v>241</v>
      </c>
    </row>
    <row r="126" ht="16.0" customHeight="true">
      <c r="A126" t="n" s="7">
        <v>4.2199762E7</v>
      </c>
      <c r="B126" t="s" s="8">
        <v>65</v>
      </c>
      <c r="C126" t="n" s="8">
        <f>IF(false,"005-1519", "005-1519")</f>
      </c>
      <c r="D126" t="s" s="8">
        <v>242</v>
      </c>
      <c r="E126" t="n" s="8">
        <v>1.0</v>
      </c>
      <c r="F126" t="n" s="8">
        <v>1000.0</v>
      </c>
      <c r="G126" t="s" s="8">
        <v>61</v>
      </c>
      <c r="H126" t="s" s="8">
        <v>50</v>
      </c>
      <c r="I126" t="s" s="8">
        <v>243</v>
      </c>
    </row>
    <row r="127" ht="16.0" customHeight="true">
      <c r="A127" t="n" s="7">
        <v>4.2222161E7</v>
      </c>
      <c r="B127" t="s" s="8">
        <v>65</v>
      </c>
      <c r="C127" t="n" s="8">
        <f>IF(false,"005-1039", "005-1039")</f>
      </c>
      <c r="D127" t="s" s="8">
        <v>122</v>
      </c>
      <c r="E127" t="n" s="8">
        <v>1.0</v>
      </c>
      <c r="F127" t="n" s="8">
        <v>306.0</v>
      </c>
      <c r="G127" t="s" s="8">
        <v>53</v>
      </c>
      <c r="H127" t="s" s="8">
        <v>50</v>
      </c>
      <c r="I127" t="s" s="8">
        <v>244</v>
      </c>
    </row>
    <row r="128" ht="16.0" customHeight="true">
      <c r="A128" t="n" s="7">
        <v>4.2198006E7</v>
      </c>
      <c r="B128" t="s" s="8">
        <v>65</v>
      </c>
      <c r="C128" t="n" s="8">
        <f>IF(false,"005-1039", "005-1039")</f>
      </c>
      <c r="D128" t="s" s="8">
        <v>122</v>
      </c>
      <c r="E128" t="n" s="8">
        <v>4.0</v>
      </c>
      <c r="F128" t="n" s="8">
        <v>1224.0</v>
      </c>
      <c r="G128" t="s" s="8">
        <v>53</v>
      </c>
      <c r="H128" t="s" s="8">
        <v>50</v>
      </c>
      <c r="I128" t="s" s="8">
        <v>245</v>
      </c>
    </row>
    <row r="129" ht="16.0" customHeight="true">
      <c r="A129" t="n" s="7">
        <v>4.2109325E7</v>
      </c>
      <c r="B129" t="s" s="8">
        <v>65</v>
      </c>
      <c r="C129" t="n" s="8">
        <f>IF(false,"005-1039", "005-1039")</f>
      </c>
      <c r="D129" t="s" s="8">
        <v>122</v>
      </c>
      <c r="E129" t="n" s="8">
        <v>2.0</v>
      </c>
      <c r="F129" t="n" s="8">
        <v>612.0</v>
      </c>
      <c r="G129" t="s" s="8">
        <v>53</v>
      </c>
      <c r="H129" t="s" s="8">
        <v>50</v>
      </c>
      <c r="I129" t="s" s="8">
        <v>246</v>
      </c>
    </row>
    <row r="130" ht="16.0" customHeight="true">
      <c r="A130" t="n" s="7">
        <v>4.2176844E7</v>
      </c>
      <c r="B130" t="s" s="8">
        <v>65</v>
      </c>
      <c r="C130" t="n" s="8">
        <f>IF(false,"005-1521", "005-1521")</f>
      </c>
      <c r="D130" t="s" s="8">
        <v>60</v>
      </c>
      <c r="E130" t="n" s="8">
        <v>3.0</v>
      </c>
      <c r="F130" t="n" s="8">
        <v>909.0</v>
      </c>
      <c r="G130" t="s" s="8">
        <v>53</v>
      </c>
      <c r="H130" t="s" s="8">
        <v>50</v>
      </c>
      <c r="I130" t="s" s="8">
        <v>247</v>
      </c>
    </row>
    <row r="131" ht="16.0" customHeight="true">
      <c r="A131" t="n" s="7">
        <v>4.2219359E7</v>
      </c>
      <c r="B131" t="s" s="8">
        <v>65</v>
      </c>
      <c r="C131" t="n" s="8">
        <f>IF(false,"120921900", "120921900")</f>
      </c>
      <c r="D131" t="s" s="8">
        <v>248</v>
      </c>
      <c r="E131" t="n" s="8">
        <v>1.0</v>
      </c>
      <c r="F131" t="n" s="8">
        <v>74.0</v>
      </c>
      <c r="G131" t="s" s="8">
        <v>53</v>
      </c>
      <c r="H131" t="s" s="8">
        <v>50</v>
      </c>
      <c r="I131" t="s" s="8">
        <v>249</v>
      </c>
    </row>
    <row r="132" ht="16.0" customHeight="true">
      <c r="A132" t="n" s="7">
        <v>4.2145487E7</v>
      </c>
      <c r="B132" t="s" s="8">
        <v>65</v>
      </c>
      <c r="C132" t="n" s="8">
        <f>IF(false,"005-1039", "005-1039")</f>
      </c>
      <c r="D132" t="s" s="8">
        <v>122</v>
      </c>
      <c r="E132" t="n" s="8">
        <v>1.0</v>
      </c>
      <c r="F132" t="n" s="8">
        <v>306.0</v>
      </c>
      <c r="G132" t="s" s="8">
        <v>53</v>
      </c>
      <c r="H132" t="s" s="8">
        <v>50</v>
      </c>
      <c r="I132" t="s" s="8">
        <v>250</v>
      </c>
    </row>
    <row r="133" ht="16.0" customHeight="true">
      <c r="A133" t="n" s="7">
        <v>4.2083702E7</v>
      </c>
      <c r="B133" t="s" s="8">
        <v>59</v>
      </c>
      <c r="C133" t="n" s="8">
        <f>IF(false,"002-098", "002-098")</f>
      </c>
      <c r="D133" t="s" s="8">
        <v>203</v>
      </c>
      <c r="E133" t="n" s="8">
        <v>1.0</v>
      </c>
      <c r="F133" t="n" s="8">
        <v>251.0</v>
      </c>
      <c r="G133" t="s" s="8">
        <v>53</v>
      </c>
      <c r="H133" t="s" s="8">
        <v>50</v>
      </c>
      <c r="I133" t="s" s="8">
        <v>251</v>
      </c>
    </row>
    <row r="134" ht="16.0" customHeight="true">
      <c r="A134" t="n" s="7">
        <v>4.2122704E7</v>
      </c>
      <c r="B134" t="s" s="8">
        <v>65</v>
      </c>
      <c r="C134" t="n" s="8">
        <f>IF(false,"005-1516", "005-1516")</f>
      </c>
      <c r="D134" t="s" s="8">
        <v>72</v>
      </c>
      <c r="E134" t="n" s="8">
        <v>4.0</v>
      </c>
      <c r="F134" t="n" s="8">
        <v>284.0</v>
      </c>
      <c r="G134" t="s" s="8">
        <v>53</v>
      </c>
      <c r="H134" t="s" s="8">
        <v>50</v>
      </c>
      <c r="I134" t="s" s="8">
        <v>252</v>
      </c>
    </row>
    <row r="135" ht="16.0" customHeight="true">
      <c r="A135" t="n" s="7">
        <v>4.2075875E7</v>
      </c>
      <c r="B135" t="s" s="8">
        <v>59</v>
      </c>
      <c r="C135" t="n" s="8">
        <f>IF(false,"005-1039", "005-1039")</f>
      </c>
      <c r="D135" t="s" s="8">
        <v>122</v>
      </c>
      <c r="E135" t="n" s="8">
        <v>7.0</v>
      </c>
      <c r="F135" t="n" s="8">
        <v>2142.0</v>
      </c>
      <c r="G135" t="s" s="8">
        <v>53</v>
      </c>
      <c r="H135" t="s" s="8">
        <v>50</v>
      </c>
      <c r="I135" t="s" s="8">
        <v>253</v>
      </c>
    </row>
    <row r="136" ht="16.0" customHeight="true">
      <c r="A136" t="n" s="7">
        <v>4.2211903E7</v>
      </c>
      <c r="B136" t="s" s="8">
        <v>65</v>
      </c>
      <c r="C136" t="n" s="8">
        <f>IF(false,"005-1039", "005-1039")</f>
      </c>
      <c r="D136" t="s" s="8">
        <v>122</v>
      </c>
      <c r="E136" t="n" s="8">
        <v>1.0</v>
      </c>
      <c r="F136" t="n" s="8">
        <v>306.0</v>
      </c>
      <c r="G136" t="s" s="8">
        <v>53</v>
      </c>
      <c r="H136" t="s" s="8">
        <v>50</v>
      </c>
      <c r="I136" t="s" s="8">
        <v>254</v>
      </c>
    </row>
    <row r="137" ht="16.0" customHeight="true">
      <c r="A137" t="n" s="7">
        <v>4.2198867E7</v>
      </c>
      <c r="B137" t="s" s="8">
        <v>65</v>
      </c>
      <c r="C137" t="n" s="8">
        <f>IF(false,"005-1039", "005-1039")</f>
      </c>
      <c r="D137" t="s" s="8">
        <v>122</v>
      </c>
      <c r="E137" t="n" s="8">
        <v>2.0</v>
      </c>
      <c r="F137" t="n" s="8">
        <v>612.0</v>
      </c>
      <c r="G137" t="s" s="8">
        <v>53</v>
      </c>
      <c r="H137" t="s" s="8">
        <v>50</v>
      </c>
      <c r="I137" t="s" s="8">
        <v>255</v>
      </c>
    </row>
    <row r="138" ht="16.0" customHeight="true">
      <c r="A138" t="n" s="7">
        <v>4.1904258E7</v>
      </c>
      <c r="B138" t="s" s="8">
        <v>51</v>
      </c>
      <c r="C138" t="n" s="8">
        <f>IF(false,"120921995", "120921995")</f>
      </c>
      <c r="D138" t="s" s="8">
        <v>236</v>
      </c>
      <c r="E138" t="n" s="8">
        <v>1.0</v>
      </c>
      <c r="F138" t="n" s="8">
        <v>250.0</v>
      </c>
      <c r="G138" t="s" s="8">
        <v>53</v>
      </c>
      <c r="H138" t="s" s="8">
        <v>50</v>
      </c>
      <c r="I138" t="s" s="8">
        <v>256</v>
      </c>
    </row>
    <row r="139" ht="16.0" customHeight="true">
      <c r="A139" t="n" s="7">
        <v>4.1904258E7</v>
      </c>
      <c r="B139" t="s" s="8">
        <v>51</v>
      </c>
      <c r="C139" t="n" s="8">
        <f>IF(false,"008-575", "008-575")</f>
      </c>
      <c r="D139" t="s" s="8">
        <v>257</v>
      </c>
      <c r="E139" t="n" s="8">
        <v>1.0</v>
      </c>
      <c r="F139" t="n" s="8">
        <v>193.0</v>
      </c>
      <c r="G139" t="s" s="8">
        <v>53</v>
      </c>
      <c r="H139" t="s" s="8">
        <v>50</v>
      </c>
      <c r="I139" t="s" s="8">
        <v>256</v>
      </c>
    </row>
    <row r="140" ht="16.0" customHeight="true">
      <c r="A140" t="n" s="7">
        <v>4.2222161E7</v>
      </c>
      <c r="B140" t="s" s="8">
        <v>65</v>
      </c>
      <c r="C140" t="n" s="8">
        <f>IF(false,"005-1039", "005-1039")</f>
      </c>
      <c r="D140" t="s" s="8">
        <v>122</v>
      </c>
      <c r="E140" t="n" s="8">
        <v>1.0</v>
      </c>
      <c r="F140" t="n" s="8">
        <v>188.0</v>
      </c>
      <c r="G140" t="s" s="8">
        <v>67</v>
      </c>
      <c r="H140" t="s" s="8">
        <v>50</v>
      </c>
      <c r="I140" t="s" s="8">
        <v>258</v>
      </c>
    </row>
    <row r="141" ht="16.0" customHeight="true">
      <c r="A141" t="n" s="7">
        <v>4.2104555E7</v>
      </c>
      <c r="B141" t="s" s="8">
        <v>59</v>
      </c>
      <c r="C141" t="n" s="8">
        <f>IF(false,"120922035", "120922035")</f>
      </c>
      <c r="D141" t="s" s="8">
        <v>108</v>
      </c>
      <c r="E141" t="n" s="8">
        <v>1.0</v>
      </c>
      <c r="F141" t="n" s="8">
        <v>95.0</v>
      </c>
      <c r="G141" t="s" s="8">
        <v>53</v>
      </c>
      <c r="H141" t="s" s="8">
        <v>50</v>
      </c>
      <c r="I141" t="s" s="8">
        <v>259</v>
      </c>
    </row>
    <row r="142" ht="16.0" customHeight="true">
      <c r="A142" t="n" s="7">
        <v>4.2138703E7</v>
      </c>
      <c r="B142" t="s" s="8">
        <v>65</v>
      </c>
      <c r="C142" t="n" s="8">
        <f>IF(false,"01-003884", "01-003884")</f>
      </c>
      <c r="D142" t="s" s="8">
        <v>77</v>
      </c>
      <c r="E142" t="n" s="8">
        <v>4.0</v>
      </c>
      <c r="F142" t="n" s="8">
        <v>416.0</v>
      </c>
      <c r="G142" t="s" s="8">
        <v>53</v>
      </c>
      <c r="H142" t="s" s="8">
        <v>50</v>
      </c>
      <c r="I142" t="s" s="8">
        <v>260</v>
      </c>
    </row>
    <row r="143" ht="16.0" customHeight="true">
      <c r="A143" t="n" s="7">
        <v>4.2210861E7</v>
      </c>
      <c r="B143" t="s" s="8">
        <v>65</v>
      </c>
      <c r="C143" t="n" s="8">
        <f>IF(false,"008-576", "008-576")</f>
      </c>
      <c r="D143" t="s" s="8">
        <v>99</v>
      </c>
      <c r="E143" t="n" s="8">
        <v>1.0</v>
      </c>
      <c r="F143" t="n" s="8">
        <v>87.0</v>
      </c>
      <c r="G143" t="s" s="8">
        <v>53</v>
      </c>
      <c r="H143" t="s" s="8">
        <v>50</v>
      </c>
      <c r="I143" t="s" s="8">
        <v>261</v>
      </c>
    </row>
    <row r="144" ht="16.0" customHeight="true">
      <c r="A144" t="n" s="7">
        <v>4.2220019E7</v>
      </c>
      <c r="B144" t="s" s="8">
        <v>65</v>
      </c>
      <c r="C144" t="n" s="8">
        <f>IF(false,"005-1517", "005-1517")</f>
      </c>
      <c r="D144" t="s" s="8">
        <v>238</v>
      </c>
      <c r="E144" t="n" s="8">
        <v>1.0</v>
      </c>
      <c r="F144" t="n" s="8">
        <v>132.0</v>
      </c>
      <c r="G144" t="s" s="8">
        <v>67</v>
      </c>
      <c r="H144" t="s" s="8">
        <v>50</v>
      </c>
      <c r="I144" t="s" s="8">
        <v>262</v>
      </c>
    </row>
    <row r="145" ht="16.0" customHeight="true">
      <c r="A145" t="n" s="7">
        <v>4.2211903E7</v>
      </c>
      <c r="B145" t="s" s="8">
        <v>65</v>
      </c>
      <c r="C145" t="n" s="8">
        <f>IF(false,"005-1039", "005-1039")</f>
      </c>
      <c r="D145" t="s" s="8">
        <v>122</v>
      </c>
      <c r="E145" t="n" s="8">
        <v>1.0</v>
      </c>
      <c r="F145" t="n" s="8">
        <v>1492.0</v>
      </c>
      <c r="G145" t="s" s="8">
        <v>61</v>
      </c>
      <c r="H145" t="s" s="8">
        <v>50</v>
      </c>
      <c r="I145" t="s" s="8">
        <v>263</v>
      </c>
    </row>
    <row r="146" ht="16.0" customHeight="true">
      <c r="A146" t="n" s="7">
        <v>4.2199203E7</v>
      </c>
      <c r="B146" t="s" s="8">
        <v>65</v>
      </c>
      <c r="C146" t="n" s="8">
        <f>IF(false,"005-1516", "005-1516")</f>
      </c>
      <c r="D146" t="s" s="8">
        <v>72</v>
      </c>
      <c r="E146" t="n" s="8">
        <v>1.0</v>
      </c>
      <c r="F146" t="n" s="8">
        <v>47.0</v>
      </c>
      <c r="G146" t="s" s="8">
        <v>53</v>
      </c>
      <c r="H146" t="s" s="8">
        <v>50</v>
      </c>
      <c r="I146" t="s" s="8">
        <v>264</v>
      </c>
    </row>
    <row r="147" ht="16.0" customHeight="true">
      <c r="A147" t="n" s="7">
        <v>4.2100392E7</v>
      </c>
      <c r="B147" t="s" s="8">
        <v>59</v>
      </c>
      <c r="C147" t="n" s="8">
        <f>IF(false,"005-1516", "005-1516")</f>
      </c>
      <c r="D147" t="s" s="8">
        <v>72</v>
      </c>
      <c r="E147" t="n" s="8">
        <v>1.0</v>
      </c>
      <c r="F147" t="n" s="8">
        <v>47.0</v>
      </c>
      <c r="G147" t="s" s="8">
        <v>53</v>
      </c>
      <c r="H147" t="s" s="8">
        <v>50</v>
      </c>
      <c r="I147" t="s" s="8">
        <v>265</v>
      </c>
    </row>
    <row r="148" ht="16.0" customHeight="true">
      <c r="A148" t="n" s="7">
        <v>4.2068328E7</v>
      </c>
      <c r="B148" t="s" s="8">
        <v>59</v>
      </c>
      <c r="C148" t="n" s="8">
        <f>IF(false,"008-577", "008-577")</f>
      </c>
      <c r="D148" t="s" s="8">
        <v>266</v>
      </c>
      <c r="E148" t="n" s="8">
        <v>3.0</v>
      </c>
      <c r="F148" t="n" s="8">
        <v>102.0</v>
      </c>
      <c r="G148" t="s" s="8">
        <v>53</v>
      </c>
      <c r="H148" t="s" s="8">
        <v>50</v>
      </c>
      <c r="I148" t="s" s="8">
        <v>267</v>
      </c>
    </row>
    <row r="149" ht="16.0" customHeight="true">
      <c r="A149" t="n" s="7">
        <v>4.2177658E7</v>
      </c>
      <c r="B149" t="s" s="8">
        <v>65</v>
      </c>
      <c r="C149" t="n" s="8">
        <f>IF(false,"120921995", "120921995")</f>
      </c>
      <c r="D149" t="s" s="8">
        <v>75</v>
      </c>
      <c r="E149" t="n" s="8">
        <v>1.0</v>
      </c>
      <c r="F149" t="n" s="8">
        <v>98.0</v>
      </c>
      <c r="G149" t="s" s="8">
        <v>53</v>
      </c>
      <c r="H149" t="s" s="8">
        <v>50</v>
      </c>
      <c r="I149" t="s" s="8">
        <v>268</v>
      </c>
    </row>
    <row r="150" ht="16.0" customHeight="true">
      <c r="A150" t="n" s="7">
        <v>4.2207148E7</v>
      </c>
      <c r="B150" t="s" s="8">
        <v>65</v>
      </c>
      <c r="C150" t="n" s="8">
        <f>IF(false,"120921995", "120921995")</f>
      </c>
      <c r="D150" t="s" s="8">
        <v>75</v>
      </c>
      <c r="E150" t="n" s="8">
        <v>1.0</v>
      </c>
      <c r="F150" t="n" s="8">
        <v>98.0</v>
      </c>
      <c r="G150" t="s" s="8">
        <v>53</v>
      </c>
      <c r="H150" t="s" s="8">
        <v>50</v>
      </c>
      <c r="I150" t="s" s="8">
        <v>269</v>
      </c>
    </row>
    <row r="151" ht="16.0" customHeight="true">
      <c r="A151" t="n" s="7">
        <v>4.2216619E7</v>
      </c>
      <c r="B151" t="s" s="8">
        <v>65</v>
      </c>
      <c r="C151" t="n" s="8">
        <f>IF(false,"005-1039", "005-1039")</f>
      </c>
      <c r="D151" t="s" s="8">
        <v>122</v>
      </c>
      <c r="E151" t="n" s="8">
        <v>2.0</v>
      </c>
      <c r="F151" t="n" s="8">
        <v>612.0</v>
      </c>
      <c r="G151" t="s" s="8">
        <v>53</v>
      </c>
      <c r="H151" t="s" s="8">
        <v>50</v>
      </c>
      <c r="I151" t="s" s="8">
        <v>270</v>
      </c>
    </row>
    <row r="152" ht="16.0" customHeight="true">
      <c r="A152" t="n" s="7">
        <v>4.2207148E7</v>
      </c>
      <c r="B152" t="s" s="8">
        <v>65</v>
      </c>
      <c r="C152" t="n" s="8">
        <f>IF(false,"120921995", "120921995")</f>
      </c>
      <c r="D152" t="s" s="8">
        <v>75</v>
      </c>
      <c r="E152" t="n" s="8">
        <v>1.0</v>
      </c>
      <c r="F152" t="n" s="8">
        <v>803.0</v>
      </c>
      <c r="G152" t="s" s="8">
        <v>67</v>
      </c>
      <c r="H152" t="s" s="8">
        <v>50</v>
      </c>
      <c r="I152" t="s" s="8">
        <v>271</v>
      </c>
    </row>
    <row r="153" ht="16.0" customHeight="true">
      <c r="A153" t="n" s="7">
        <v>4.2017786E7</v>
      </c>
      <c r="B153" t="s" s="8">
        <v>59</v>
      </c>
      <c r="C153" t="n" s="8">
        <f>IF(false,"005-1038", "005-1038")</f>
      </c>
      <c r="D153" t="s" s="8">
        <v>167</v>
      </c>
      <c r="E153" t="n" s="8">
        <v>1.0</v>
      </c>
      <c r="F153" t="n" s="8">
        <v>234.0</v>
      </c>
      <c r="G153" t="s" s="8">
        <v>53</v>
      </c>
      <c r="H153" t="s" s="8">
        <v>50</v>
      </c>
      <c r="I153" t="s" s="8">
        <v>272</v>
      </c>
    </row>
    <row r="154" ht="16.0" customHeight="true">
      <c r="A154" t="n" s="7">
        <v>4.2221563E7</v>
      </c>
      <c r="B154" t="s" s="8">
        <v>65</v>
      </c>
      <c r="C154" t="n" s="8">
        <f>IF(false,"120922353", "120922353")</f>
      </c>
      <c r="D154" t="s" s="8">
        <v>57</v>
      </c>
      <c r="E154" t="n" s="8">
        <v>1.0</v>
      </c>
      <c r="F154" t="n" s="8">
        <v>838.0</v>
      </c>
      <c r="G154" t="s" s="8">
        <v>61</v>
      </c>
      <c r="H154" t="s" s="8">
        <v>50</v>
      </c>
      <c r="I154" t="s" s="8">
        <v>273</v>
      </c>
    </row>
    <row r="155" ht="16.0" customHeight="true">
      <c r="A155" t="n" s="7">
        <v>4.2180959E7</v>
      </c>
      <c r="B155" t="s" s="8">
        <v>65</v>
      </c>
      <c r="C155" t="n" s="8">
        <f>IF(false,"005-1039", "005-1039")</f>
      </c>
      <c r="D155" t="s" s="8">
        <v>122</v>
      </c>
      <c r="E155" t="n" s="8">
        <v>2.0</v>
      </c>
      <c r="F155" t="n" s="8">
        <v>265.0</v>
      </c>
      <c r="G155" t="s" s="8">
        <v>67</v>
      </c>
      <c r="H155" t="s" s="8">
        <v>50</v>
      </c>
      <c r="I155" t="s" s="8">
        <v>274</v>
      </c>
    </row>
    <row r="156" ht="16.0" customHeight="true">
      <c r="A156" t="n" s="7">
        <v>4.2132866E7</v>
      </c>
      <c r="B156" t="s" s="8">
        <v>65</v>
      </c>
      <c r="C156" t="n" s="8">
        <f>IF(false,"005-1039", "005-1039")</f>
      </c>
      <c r="D156" t="s" s="8">
        <v>122</v>
      </c>
      <c r="E156" t="n" s="8">
        <v>2.0</v>
      </c>
      <c r="F156" t="n" s="8">
        <v>612.0</v>
      </c>
      <c r="G156" t="s" s="8">
        <v>53</v>
      </c>
      <c r="H156" t="s" s="8">
        <v>50</v>
      </c>
      <c r="I156" t="s" s="8">
        <v>275</v>
      </c>
    </row>
    <row r="157" ht="16.0" customHeight="true">
      <c r="A157" t="n" s="7">
        <v>4.210922E7</v>
      </c>
      <c r="B157" t="s" s="8">
        <v>65</v>
      </c>
      <c r="C157" t="n" s="8">
        <f>IF(false,"005-1039", "005-1039")</f>
      </c>
      <c r="D157" t="s" s="8">
        <v>122</v>
      </c>
      <c r="E157" t="n" s="8">
        <v>2.0</v>
      </c>
      <c r="F157" t="n" s="8">
        <v>612.0</v>
      </c>
      <c r="G157" t="s" s="8">
        <v>53</v>
      </c>
      <c r="H157" t="s" s="8">
        <v>50</v>
      </c>
      <c r="I157" t="s" s="8">
        <v>276</v>
      </c>
    </row>
    <row r="158" ht="16.0" customHeight="true">
      <c r="A158" t="n" s="7">
        <v>4.2084255E7</v>
      </c>
      <c r="B158" t="s" s="8">
        <v>59</v>
      </c>
      <c r="C158" t="n" s="8">
        <f>IF(false,"005-1039", "005-1039")</f>
      </c>
      <c r="D158" t="s" s="8">
        <v>122</v>
      </c>
      <c r="E158" t="n" s="8">
        <v>1.0</v>
      </c>
      <c r="F158" t="n" s="8">
        <v>306.0</v>
      </c>
      <c r="G158" t="s" s="8">
        <v>53</v>
      </c>
      <c r="H158" t="s" s="8">
        <v>50</v>
      </c>
      <c r="I158" t="s" s="8">
        <v>277</v>
      </c>
    </row>
    <row r="159" ht="16.0" customHeight="true">
      <c r="A159" t="n" s="7">
        <v>4.2158053E7</v>
      </c>
      <c r="B159" t="s" s="8">
        <v>65</v>
      </c>
      <c r="C159" t="n" s="8">
        <f>IF(false,"005-1039", "005-1039")</f>
      </c>
      <c r="D159" t="s" s="8">
        <v>122</v>
      </c>
      <c r="E159" t="n" s="8">
        <v>2.0</v>
      </c>
      <c r="F159" t="n" s="8">
        <v>612.0</v>
      </c>
      <c r="G159" t="s" s="8">
        <v>53</v>
      </c>
      <c r="H159" t="s" s="8">
        <v>50</v>
      </c>
      <c r="I159" t="s" s="8">
        <v>278</v>
      </c>
    </row>
    <row r="160" ht="16.0" customHeight="true">
      <c r="A160" t="n" s="7">
        <v>4.1889614E7</v>
      </c>
      <c r="B160" t="s" s="8">
        <v>51</v>
      </c>
      <c r="C160" t="n" s="8">
        <f>IF(false,"005-1515", "005-1515")</f>
      </c>
      <c r="D160" t="s" s="8">
        <v>135</v>
      </c>
      <c r="E160" t="n" s="8">
        <v>2.0</v>
      </c>
      <c r="F160" t="n" s="8">
        <v>382.0</v>
      </c>
      <c r="G160" t="s" s="8">
        <v>53</v>
      </c>
      <c r="H160" t="s" s="8">
        <v>50</v>
      </c>
      <c r="I160" t="s" s="8">
        <v>279</v>
      </c>
    </row>
    <row r="161" ht="16.0" customHeight="true">
      <c r="A161" t="n" s="7">
        <v>4.1897911E7</v>
      </c>
      <c r="B161" t="s" s="8">
        <v>51</v>
      </c>
      <c r="C161" t="n" s="8">
        <f>IF(false,"005-1039", "005-1039")</f>
      </c>
      <c r="D161" t="s" s="8">
        <v>142</v>
      </c>
      <c r="E161" t="n" s="8">
        <v>3.0</v>
      </c>
      <c r="F161" t="n" s="8">
        <v>918.0</v>
      </c>
      <c r="G161" t="s" s="8">
        <v>53</v>
      </c>
      <c r="H161" t="s" s="8">
        <v>50</v>
      </c>
      <c r="I161" t="s" s="8">
        <v>280</v>
      </c>
    </row>
    <row r="162" ht="16.0" customHeight="true">
      <c r="A162" t="n" s="7">
        <v>4.1992108E7</v>
      </c>
      <c r="B162" t="s" s="8">
        <v>51</v>
      </c>
      <c r="C162" t="n" s="8">
        <f>IF(false,"005-1515", "005-1515")</f>
      </c>
      <c r="D162" t="s" s="8">
        <v>135</v>
      </c>
      <c r="E162" t="n" s="8">
        <v>3.0</v>
      </c>
      <c r="F162" t="n" s="8">
        <v>570.0</v>
      </c>
      <c r="G162" t="s" s="8">
        <v>53</v>
      </c>
      <c r="H162" t="s" s="8">
        <v>50</v>
      </c>
      <c r="I162" t="s" s="8">
        <v>281</v>
      </c>
    </row>
    <row r="163" ht="16.0" customHeight="true">
      <c r="A163" t="n" s="7">
        <v>4.2197078E7</v>
      </c>
      <c r="B163" t="s" s="8">
        <v>65</v>
      </c>
      <c r="C163" t="n" s="8">
        <f>IF(false,"120921995", "120921995")</f>
      </c>
      <c r="D163" t="s" s="8">
        <v>75</v>
      </c>
      <c r="E163" t="n" s="8">
        <v>2.0</v>
      </c>
      <c r="F163" t="n" s="8">
        <v>196.0</v>
      </c>
      <c r="G163" t="s" s="8">
        <v>53</v>
      </c>
      <c r="H163" t="s" s="8">
        <v>50</v>
      </c>
      <c r="I163" t="s" s="8">
        <v>282</v>
      </c>
    </row>
    <row r="164" ht="16.0" customHeight="true">
      <c r="A164" t="n" s="7">
        <v>4.1885586E7</v>
      </c>
      <c r="B164" t="s" s="8">
        <v>51</v>
      </c>
      <c r="C164" t="n" s="8">
        <f>IF(false,"005-1515", "005-1515")</f>
      </c>
      <c r="D164" t="s" s="8">
        <v>135</v>
      </c>
      <c r="E164" t="n" s="8">
        <v>6.0</v>
      </c>
      <c r="F164" t="n" s="8">
        <v>1140.0</v>
      </c>
      <c r="G164" t="s" s="8">
        <v>53</v>
      </c>
      <c r="H164" t="s" s="8">
        <v>50</v>
      </c>
      <c r="I164" t="s" s="8">
        <v>283</v>
      </c>
    </row>
    <row r="165" ht="16.0" customHeight="true">
      <c r="A165" t="n" s="7">
        <v>4.2064435E7</v>
      </c>
      <c r="B165" t="s" s="8">
        <v>59</v>
      </c>
      <c r="C165" t="n" s="8">
        <f>IF(false,"005-1312", "005-1312")</f>
      </c>
      <c r="D165" t="s" s="8">
        <v>284</v>
      </c>
      <c r="E165" t="n" s="8">
        <v>1.0</v>
      </c>
      <c r="F165" t="n" s="8">
        <v>291.0</v>
      </c>
      <c r="G165" t="s" s="8">
        <v>53</v>
      </c>
      <c r="H165" t="s" s="8">
        <v>50</v>
      </c>
      <c r="I165" t="s" s="8">
        <v>285</v>
      </c>
    </row>
    <row r="166" ht="16.0" customHeight="true">
      <c r="A166" t="n" s="7">
        <v>4.2197078E7</v>
      </c>
      <c r="B166" t="s" s="8">
        <v>65</v>
      </c>
      <c r="C166" t="n" s="8">
        <f>IF(false,"120921995", "120921995")</f>
      </c>
      <c r="D166" t="s" s="8">
        <v>75</v>
      </c>
      <c r="E166" t="n" s="8">
        <v>2.0</v>
      </c>
      <c r="F166" t="n" s="8">
        <v>2240.0</v>
      </c>
      <c r="G166" t="s" s="8">
        <v>67</v>
      </c>
      <c r="H166" t="s" s="8">
        <v>50</v>
      </c>
      <c r="I166" t="s" s="8">
        <v>286</v>
      </c>
    </row>
    <row r="167" ht="16.0" customHeight="true">
      <c r="A167" t="n" s="7">
        <v>4.2176569E7</v>
      </c>
      <c r="B167" t="s" s="8">
        <v>65</v>
      </c>
      <c r="C167" t="n" s="8">
        <f>IF(false,"120921853", "120921853")</f>
      </c>
      <c r="D167" t="s" s="8">
        <v>104</v>
      </c>
      <c r="E167" t="n" s="8">
        <v>4.0</v>
      </c>
      <c r="F167" t="n" s="8">
        <v>83.0</v>
      </c>
      <c r="G167" t="s" s="8">
        <v>67</v>
      </c>
      <c r="H167" t="s" s="8">
        <v>50</v>
      </c>
      <c r="I167" t="s" s="8">
        <v>287</v>
      </c>
    </row>
    <row r="168" ht="16.0" customHeight="true">
      <c r="A168" t="n" s="7">
        <v>4.23036E7</v>
      </c>
      <c r="B168" t="s" s="8">
        <v>54</v>
      </c>
      <c r="C168" t="n" s="8">
        <f>IF(false,"120921791", "120921791")</f>
      </c>
      <c r="D168" t="s" s="8">
        <v>288</v>
      </c>
      <c r="E168" t="n" s="8">
        <v>3.0</v>
      </c>
      <c r="F168" t="n" s="8">
        <v>12.0</v>
      </c>
      <c r="G168" t="s" s="8">
        <v>61</v>
      </c>
      <c r="H168" t="s" s="8">
        <v>50</v>
      </c>
      <c r="I168" t="s" s="8">
        <v>289</v>
      </c>
    </row>
    <row r="169" ht="16.0" customHeight="true">
      <c r="A169" t="n" s="7">
        <v>4.2013005E7</v>
      </c>
      <c r="B169" t="s" s="8">
        <v>59</v>
      </c>
      <c r="C169" t="n" s="8">
        <f>IF(false,"005-1039", "005-1039")</f>
      </c>
      <c r="D169" t="s" s="8">
        <v>122</v>
      </c>
      <c r="E169" t="n" s="8">
        <v>1.0</v>
      </c>
      <c r="F169" t="n" s="8">
        <v>306.0</v>
      </c>
      <c r="G169" t="s" s="8">
        <v>53</v>
      </c>
      <c r="H169" t="s" s="8">
        <v>50</v>
      </c>
      <c r="I169" t="s" s="8">
        <v>290</v>
      </c>
    </row>
    <row r="170" ht="16.0" customHeight="true">
      <c r="A170" t="n" s="7">
        <v>4.2027743E7</v>
      </c>
      <c r="B170" t="s" s="8">
        <v>59</v>
      </c>
      <c r="C170" t="n" s="8">
        <f>IF(false,"002-099", "002-099")</f>
      </c>
      <c r="D170" t="s" s="8">
        <v>186</v>
      </c>
      <c r="E170" t="n" s="8">
        <v>1.0</v>
      </c>
      <c r="F170" t="n" s="8">
        <v>252.0</v>
      </c>
      <c r="G170" t="s" s="8">
        <v>53</v>
      </c>
      <c r="H170" t="s" s="8">
        <v>50</v>
      </c>
      <c r="I170" t="s" s="8">
        <v>291</v>
      </c>
    </row>
    <row r="171" ht="16.0" customHeight="true">
      <c r="A171" t="n" s="7">
        <v>4.2086827E7</v>
      </c>
      <c r="B171" t="s" s="8">
        <v>59</v>
      </c>
      <c r="C171" t="n" s="8">
        <f>IF(false,"005-1518", "005-1518")</f>
      </c>
      <c r="D171" t="s" s="8">
        <v>127</v>
      </c>
      <c r="E171" t="n" s="8">
        <v>3.0</v>
      </c>
      <c r="F171" t="n" s="8">
        <v>882.0</v>
      </c>
      <c r="G171" t="s" s="8">
        <v>53</v>
      </c>
      <c r="H171" t="s" s="8">
        <v>50</v>
      </c>
      <c r="I171" t="s" s="8">
        <v>292</v>
      </c>
    </row>
    <row r="172" ht="16.0" customHeight="true">
      <c r="A172" t="n" s="7">
        <v>4.2029323E7</v>
      </c>
      <c r="B172" t="s" s="8">
        <v>59</v>
      </c>
      <c r="C172" t="n" s="8">
        <f>IF(false,"005-1516", "005-1516")</f>
      </c>
      <c r="D172" t="s" s="8">
        <v>72</v>
      </c>
      <c r="E172" t="n" s="8">
        <v>2.0</v>
      </c>
      <c r="F172" t="n" s="8">
        <v>94.0</v>
      </c>
      <c r="G172" t="s" s="8">
        <v>53</v>
      </c>
      <c r="H172" t="s" s="8">
        <v>50</v>
      </c>
      <c r="I172" t="s" s="8">
        <v>293</v>
      </c>
    </row>
    <row r="173" ht="16.0" customHeight="true">
      <c r="A173" t="n" s="7">
        <v>4.2316487E7</v>
      </c>
      <c r="B173" t="s" s="8">
        <v>54</v>
      </c>
      <c r="C173" t="n" s="8">
        <f>IF(false,"005-1516", "005-1516")</f>
      </c>
      <c r="D173" t="s" s="8">
        <v>72</v>
      </c>
      <c r="E173" t="n" s="8">
        <v>1.0</v>
      </c>
      <c r="F173" t="n" s="8">
        <v>20.0</v>
      </c>
      <c r="G173" t="s" s="8">
        <v>61</v>
      </c>
      <c r="H173" t="s" s="8">
        <v>50</v>
      </c>
      <c r="I173" t="s" s="8">
        <v>294</v>
      </c>
    </row>
    <row r="174" ht="16.0" customHeight="true">
      <c r="A174" t="n" s="7">
        <v>4.2024021E7</v>
      </c>
      <c r="B174" t="s" s="8">
        <v>59</v>
      </c>
      <c r="C174" t="n" s="8">
        <f>IF(false,"005-1515", "005-1515")</f>
      </c>
      <c r="D174" t="s" s="8">
        <v>63</v>
      </c>
      <c r="E174" t="n" s="8">
        <v>2.0</v>
      </c>
      <c r="F174" t="n" s="8">
        <v>1000.0</v>
      </c>
      <c r="G174" t="s" s="8">
        <v>53</v>
      </c>
      <c r="H174" t="s" s="8">
        <v>50</v>
      </c>
      <c r="I174" t="s" s="8">
        <v>295</v>
      </c>
    </row>
    <row r="175" ht="16.0" customHeight="true">
      <c r="A175" t="n" s="7">
        <v>4.2224287E7</v>
      </c>
      <c r="B175" t="s" s="8">
        <v>65</v>
      </c>
      <c r="C175" t="n" s="8">
        <f>IF(false,"120922396", "120922396")</f>
      </c>
      <c r="D175" t="s" s="8">
        <v>152</v>
      </c>
      <c r="E175" t="n" s="8">
        <v>1.0</v>
      </c>
      <c r="F175" t="n" s="8">
        <v>46.0</v>
      </c>
      <c r="G175" t="s" s="8">
        <v>61</v>
      </c>
      <c r="H175" t="s" s="8">
        <v>50</v>
      </c>
      <c r="I175" t="s" s="8">
        <v>296</v>
      </c>
    </row>
    <row r="176" ht="16.0" customHeight="true">
      <c r="A176" t="n" s="7">
        <v>4.2291234E7</v>
      </c>
      <c r="B176" t="s" s="8">
        <v>54</v>
      </c>
      <c r="C176" t="n" s="8">
        <f>IF(false,"120921995", "120921995")</f>
      </c>
      <c r="D176" t="s" s="8">
        <v>75</v>
      </c>
      <c r="E176" t="n" s="8">
        <v>1.0</v>
      </c>
      <c r="F176" t="n" s="8">
        <v>1195.0</v>
      </c>
      <c r="G176" t="s" s="8">
        <v>67</v>
      </c>
      <c r="H176" t="s" s="8">
        <v>50</v>
      </c>
      <c r="I176" t="s" s="8">
        <v>297</v>
      </c>
    </row>
    <row r="177" ht="16.0" customHeight="true">
      <c r="A177" t="n" s="7">
        <v>4.2070563E7</v>
      </c>
      <c r="B177" t="s" s="8">
        <v>59</v>
      </c>
      <c r="C177" t="n" s="8">
        <f>IF(false,"000-631", "000-631")</f>
      </c>
      <c r="D177" t="s" s="8">
        <v>160</v>
      </c>
      <c r="E177" t="n" s="8">
        <v>1.0</v>
      </c>
      <c r="F177" t="n" s="8">
        <v>31.0</v>
      </c>
      <c r="G177" t="s" s="8">
        <v>53</v>
      </c>
      <c r="H177" t="s" s="8">
        <v>50</v>
      </c>
      <c r="I177" t="s" s="8">
        <v>298</v>
      </c>
    </row>
    <row r="178" ht="16.0" customHeight="true">
      <c r="A178" t="n" s="7">
        <v>4.2043275E7</v>
      </c>
      <c r="B178" t="s" s="8">
        <v>59</v>
      </c>
      <c r="C178" t="n" s="8">
        <f>IF(false,"005-1380", "005-1380")</f>
      </c>
      <c r="D178" t="s" s="8">
        <v>299</v>
      </c>
      <c r="E178" t="n" s="8">
        <v>1.0</v>
      </c>
      <c r="F178" t="n" s="8">
        <v>102.0</v>
      </c>
      <c r="G178" t="s" s="8">
        <v>53</v>
      </c>
      <c r="H178" t="s" s="8">
        <v>50</v>
      </c>
      <c r="I178" t="s" s="8">
        <v>300</v>
      </c>
    </row>
    <row r="179" ht="16.0" customHeight="true">
      <c r="A179" t="n" s="7">
        <v>4.2334101E7</v>
      </c>
      <c r="B179" t="s" s="8">
        <v>54</v>
      </c>
      <c r="C179" t="n" s="8">
        <f>IF(false,"005-1516", "005-1516")</f>
      </c>
      <c r="D179" t="s" s="8">
        <v>72</v>
      </c>
      <c r="E179" t="n" s="8">
        <v>1.0</v>
      </c>
      <c r="F179" t="n" s="8">
        <v>682.0</v>
      </c>
      <c r="G179" t="s" s="8">
        <v>61</v>
      </c>
      <c r="H179" t="s" s="8">
        <v>50</v>
      </c>
      <c r="I179" t="s" s="8">
        <v>301</v>
      </c>
    </row>
    <row r="180" ht="16.0" customHeight="true">
      <c r="A180" t="n" s="7">
        <v>4.2216962E7</v>
      </c>
      <c r="B180" t="s" s="8">
        <v>65</v>
      </c>
      <c r="C180" t="n" s="8">
        <f>IF(false,"01-004060", "01-004060")</f>
      </c>
      <c r="D180" t="s" s="8">
        <v>302</v>
      </c>
      <c r="E180" t="n" s="8">
        <v>1.0</v>
      </c>
      <c r="F180" t="n" s="8">
        <v>684.0</v>
      </c>
      <c r="G180" t="s" s="8">
        <v>61</v>
      </c>
      <c r="H180" t="s" s="8">
        <v>50</v>
      </c>
      <c r="I180" t="s" s="8">
        <v>303</v>
      </c>
    </row>
    <row r="181" ht="16.0" customHeight="true">
      <c r="A181" t="n" s="7">
        <v>4.2215439E7</v>
      </c>
      <c r="B181" t="s" s="8">
        <v>65</v>
      </c>
      <c r="C181" t="n" s="8">
        <f>IF(false,"005-1039", "005-1039")</f>
      </c>
      <c r="D181" t="s" s="8">
        <v>122</v>
      </c>
      <c r="E181" t="n" s="8">
        <v>1.0</v>
      </c>
      <c r="F181" t="n" s="8">
        <v>581.0</v>
      </c>
      <c r="G181" t="s" s="8">
        <v>67</v>
      </c>
      <c r="H181" t="s" s="8">
        <v>50</v>
      </c>
      <c r="I181" t="s" s="8">
        <v>304</v>
      </c>
    </row>
    <row r="182" ht="16.0" customHeight="true">
      <c r="A182" t="n" s="7">
        <v>4.2168868E7</v>
      </c>
      <c r="B182" t="s" s="8">
        <v>65</v>
      </c>
      <c r="C182" t="n" s="8">
        <f>IF(false,"003-318", "003-318")</f>
      </c>
      <c r="D182" t="s" s="8">
        <v>305</v>
      </c>
      <c r="E182" t="n" s="8">
        <v>1.0</v>
      </c>
      <c r="F182" t="n" s="8">
        <v>382.0</v>
      </c>
      <c r="G182" t="s" s="8">
        <v>67</v>
      </c>
      <c r="H182" t="s" s="8">
        <v>50</v>
      </c>
      <c r="I182" t="s" s="8">
        <v>306</v>
      </c>
    </row>
    <row r="183" ht="16.0" customHeight="true">
      <c r="A183" t="n" s="7">
        <v>4.2162987E7</v>
      </c>
      <c r="B183" t="s" s="8">
        <v>65</v>
      </c>
      <c r="C183" t="n" s="8">
        <f>IF(false,"005-1039", "005-1039")</f>
      </c>
      <c r="D183" t="s" s="8">
        <v>122</v>
      </c>
      <c r="E183" t="n" s="8">
        <v>1.0</v>
      </c>
      <c r="F183" t="n" s="8">
        <v>379.0</v>
      </c>
      <c r="G183" t="s" s="8">
        <v>61</v>
      </c>
      <c r="H183" t="s" s="8">
        <v>50</v>
      </c>
      <c r="I183" t="s" s="8">
        <v>307</v>
      </c>
    </row>
    <row r="184" ht="16.0" customHeight="true"/>
    <row r="185" ht="16.0" customHeight="true">
      <c r="A185" t="s" s="1">
        <v>37</v>
      </c>
      <c r="B185" s="1"/>
      <c r="C185" s="1"/>
      <c r="D185" s="1"/>
      <c r="E185" s="1"/>
      <c r="F185" t="n" s="8">
        <v>74703.0</v>
      </c>
      <c r="G185" s="2"/>
    </row>
    <row r="186" ht="16.0" customHeight="true"/>
    <row r="187" ht="16.0" customHeight="true">
      <c r="A187" t="s" s="1">
        <v>36</v>
      </c>
    </row>
    <row r="188" ht="34.0" customHeight="true">
      <c r="A188" t="s" s="9">
        <v>38</v>
      </c>
      <c r="B188" t="s" s="9">
        <v>0</v>
      </c>
      <c r="C188" t="s" s="9">
        <v>43</v>
      </c>
      <c r="D188" t="s" s="9">
        <v>1</v>
      </c>
      <c r="E188" t="s" s="9">
        <v>2</v>
      </c>
      <c r="F188" t="s" s="9">
        <v>39</v>
      </c>
      <c r="G188" t="s" s="9">
        <v>5</v>
      </c>
      <c r="H188" t="s" s="9">
        <v>3</v>
      </c>
      <c r="I188" t="s" s="9">
        <v>4</v>
      </c>
    </row>
    <row r="189" ht="16.0" customHeight="true"/>
    <row r="190" ht="16.0" customHeight="true">
      <c r="A190" t="s" s="1">
        <v>37</v>
      </c>
      <c r="F190" t="n" s="8">
        <v>0.0</v>
      </c>
      <c r="G190" s="2"/>
      <c r="H190" s="0"/>
      <c r="I190" s="0"/>
    </row>
    <row r="191" ht="16.0" customHeight="true">
      <c r="A191" s="1"/>
      <c r="B191" s="1"/>
      <c r="C191" s="1"/>
      <c r="D191" s="1"/>
      <c r="E191" s="1"/>
      <c r="F191" s="1"/>
      <c r="G191" s="1"/>
      <c r="H191" s="1"/>
      <c r="I191" s="1"/>
    </row>
    <row r="192" ht="16.0" customHeight="true">
      <c r="A192" t="s" s="1">
        <v>40</v>
      </c>
    </row>
    <row r="193" ht="34.0" customHeight="true">
      <c r="A193" t="s" s="9">
        <v>47</v>
      </c>
      <c r="B193" t="s" s="9">
        <v>48</v>
      </c>
      <c r="C193" s="9"/>
      <c r="D193" s="9"/>
      <c r="E193" s="9"/>
      <c r="F193" t="s" s="9">
        <v>39</v>
      </c>
      <c r="G193" t="s" s="9">
        <v>5</v>
      </c>
      <c r="H193" t="s" s="9">
        <v>3</v>
      </c>
      <c r="I193" t="s" s="9">
        <v>4</v>
      </c>
    </row>
    <row r="194" ht="16.0" customHeight="true"/>
    <row r="195" ht="16.0" customHeight="true">
      <c r="A195" t="s" s="1">
        <v>37</v>
      </c>
      <c r="F195" t="n" s="8">
        <v>0.0</v>
      </c>
      <c r="G195" s="2"/>
      <c r="H195" s="0"/>
      <c r="I195" s="0"/>
    </row>
    <row r="196" ht="16.0" customHeight="true">
      <c r="A196" s="1"/>
      <c r="B196" s="1"/>
      <c r="C196" s="1"/>
      <c r="D196" s="1"/>
      <c r="E196" s="1"/>
      <c r="F196" s="1"/>
      <c r="G196" s="1"/>
      <c r="H196" s="1"/>
      <c r="I19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