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<sst xmlns="http://schemas.openxmlformats.org/spreadsheetml/2006/main" count="1282" uniqueCount="218">
  <si>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</si>
  <si>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</si>
  <si>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</si>
  <si>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</si>
  <si>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</si>
  <si>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</si>
  <si>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</si>
  <si>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</si>
  <si>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</si>
  <si>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</si>
  <si>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</si>
  <si>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</si>
  <si>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</si>
  <si>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</si>
  <si>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</si>
  <si>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</si>
  <si>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</si>
  <si>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</si>
  <si>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</si>
  <si>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</si>
  <si>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</si>
  <si>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</si>
  <si>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</si>
  <si>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</si>
  <si>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</si>
  <si>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</si>
  <si>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</si>
  <si>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</si>
  <si>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</si>
  <si>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</si>
  <si>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</si>
  <si>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</si>
  <si>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</si>
  <si>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</si>
  <si>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</si>
  <si>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</si>
  <si>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</si>
  <si>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</si>
  <si>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</si>
  <si>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</si>
  <si>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</si>
  <si>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</si>
  <si>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</si>
  <si>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</si>
  <si>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</si>
  <si>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</si>
  <si>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</si>
  <si>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</si>
  <si>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</si>
  <si>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</si>
  <si>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29.04.2021</t>
  </si>
  <si>
    <t>27.04.2021</t>
  </si>
  <si>
    <t>Joonies трусики Premium Soft XL (12-17 кг) 38 шт.</t>
  </si>
  <si>
    <t>Платёж за скидку по баллам Яндекс.Плюса</t>
  </si>
  <si>
    <t>28.04.2021</t>
  </si>
  <si>
    <t>608820628927ca828666abba</t>
  </si>
  <si>
    <t>26.04.2021</t>
  </si>
  <si>
    <t>YokoSun трусики Econom L (9-14 кг) 44 шт.</t>
  </si>
  <si>
    <t>Платёж за скидку по бонусам СберСпасибо</t>
  </si>
  <si>
    <t>60870b31863e4e35c6489301</t>
  </si>
  <si>
    <t>MEDI-PEEL 5GF Bor-Tox Peptide Ampoule сыворотка для лица с эффектом ботокса, 30 мл</t>
  </si>
  <si>
    <t>6087fe3f94d5271b5acc21f6</t>
  </si>
  <si>
    <t>YokoSun трусики M (6-10 кг) 58 шт.</t>
  </si>
  <si>
    <t>Платёж за скидку маркетплейса</t>
  </si>
  <si>
    <t>60890af173990155a56942db</t>
  </si>
  <si>
    <t>Joonies трусики Premium Soft L (9-14 кг) 44 шт.</t>
  </si>
  <si>
    <t>60890b4799d6ef517d6d4493</t>
  </si>
  <si>
    <t>Goo.N трусики Ultra L (9-14 кг) 56 шт.</t>
  </si>
  <si>
    <t>60890b4e792ab107b2f7319e</t>
  </si>
  <si>
    <t>25.04.2021</t>
  </si>
  <si>
    <t>Vivienne Sabo Тушь для ресниц Cabaret, в коробке, 01 черный</t>
  </si>
  <si>
    <t>60890b4fb9f8ed0e38dbd074</t>
  </si>
  <si>
    <t>Merries подгузники M (6-11 кг) 64 шт.</t>
  </si>
  <si>
    <t>6087252e792ab1120d261e0b</t>
  </si>
  <si>
    <t>60871efd6a86435167d5c9bf</t>
  </si>
  <si>
    <t>60867761863e4e38a5489303</t>
  </si>
  <si>
    <t>YokoSun подгузники M (5-10 кг) 62 шт.</t>
  </si>
  <si>
    <t>60890c55954f6b86d78e9ec6</t>
  </si>
  <si>
    <t>6087cda18927ca3e83f624f9</t>
  </si>
  <si>
    <t>6086cb28dbdc3177611ed89d</t>
  </si>
  <si>
    <t>60890f2c03c37858ac434a63</t>
  </si>
  <si>
    <t>60890f2e5a39514f53819a7c</t>
  </si>
  <si>
    <t>YokoSun трусики L (9-14 кг) 44 шт.</t>
  </si>
  <si>
    <t>60890f362fe09866c4a37eb5</t>
  </si>
  <si>
    <t>608716e0792ab126c4261e73</t>
  </si>
  <si>
    <t>YokoSun трусики XL (12-20 кг) 38 шт.</t>
  </si>
  <si>
    <t>6086f42894d5272a60cc2237</t>
  </si>
  <si>
    <t>Goo.N подгузники S (4-8 кг) 84 шт.</t>
  </si>
  <si>
    <t>608910393620c20fdffc5bbd</t>
  </si>
  <si>
    <t>6086f736792ab1720f261dff</t>
  </si>
  <si>
    <t>JM Solution Концентрированная суперувлажняющая маска Water Luminous S.O.S Ampoule Hyaluronic Mask, 30 мл</t>
  </si>
  <si>
    <t>6086fb804f5c6e3aa780d208</t>
  </si>
  <si>
    <t>23.04.2021</t>
  </si>
  <si>
    <t>Ёkitto трусики М (5-10 кг) 52 шт.</t>
  </si>
  <si>
    <t>60892da75a395196a1fd3d60</t>
  </si>
  <si>
    <t>Joonies трусики Premium Soft M (6-11 кг) 56 шт.</t>
  </si>
  <si>
    <t>60893b197153b35d1dd5f2da</t>
  </si>
  <si>
    <t>6087bc7ebed21e7156572696</t>
  </si>
  <si>
    <t>Ёkitto трусики XL (12+ кг) 34 шт.</t>
  </si>
  <si>
    <t>60862f2b32da83a9e8390c0e</t>
  </si>
  <si>
    <t>Goo.N подгузники Ultra (6-11 кг) 80 шт.</t>
  </si>
  <si>
    <t>6089513594d5276b39dd796b</t>
  </si>
  <si>
    <t>Goo.N трусики Сheerful Baby L (8-14 кг) 48 шт.</t>
  </si>
  <si>
    <t>608969628927ca271f53e989</t>
  </si>
  <si>
    <t>Goo.N подгузники Ultra L (9-14 кг) 68 шт.</t>
  </si>
  <si>
    <t>Missha Восстанавливающая эссенция для лица TIME REVOLUTION THE FIRST TREATMENT ESSENCE RX, 30 мл</t>
  </si>
  <si>
    <t>608969e0f9880159ad14d268</t>
  </si>
  <si>
    <t>60870c31792ab14e42261dce</t>
  </si>
  <si>
    <t>Meine Liebe, гель для мытья овощей, фруктов, детской посуды и игрушек, 485 мл</t>
  </si>
  <si>
    <t>6087447afbacea48d42ede65</t>
  </si>
  <si>
    <t>6086bbe1dff13b236f2a3f58</t>
  </si>
  <si>
    <t>60896a3ab9f8ed8a7af98276</t>
  </si>
  <si>
    <t>Vivienne Sabo Тушь для ресниц Cabaret Premiere, 04 фиолетовый</t>
  </si>
  <si>
    <t>60896aad3b317630825836ab</t>
  </si>
  <si>
    <t>60896dc9863e4e23ba87951d</t>
  </si>
  <si>
    <t>Гель для стирки Kao Attack Bio EX, 0.77 кг, дой-пак</t>
  </si>
  <si>
    <t>60896de1dff13b189b3688c9</t>
  </si>
  <si>
    <t>Holika Holika очищающая маска Skin and Pore Zero с глиной, 100 мл</t>
  </si>
  <si>
    <t>60896def03c378109f9965cb</t>
  </si>
  <si>
    <t>Смесь Kabrita 2 GOLD для комфортного пищеварения, 6-12 месяцев, 400 г</t>
  </si>
  <si>
    <t>60896dfa03c37807abb4a76c</t>
  </si>
  <si>
    <t>60896e388927ca2b1c9c52ca</t>
  </si>
  <si>
    <t>Merries подгузники L (9-14 кг) 54 шт.</t>
  </si>
  <si>
    <t>608973b10fe9957e333789c3</t>
  </si>
  <si>
    <t>Goo.N трусики XXL (13-25 кг) 28 шт.</t>
  </si>
  <si>
    <t>608973b520d51d0cef67dbf7</t>
  </si>
  <si>
    <t>608980b120d51d15fb3be1d4</t>
  </si>
  <si>
    <t>YokoSun трусики Premium M (6-10 кг) 56 шт.</t>
  </si>
  <si>
    <t>60898bd9dbdc31eae5b88652</t>
  </si>
  <si>
    <t>60899007dff13b18927f800b</t>
  </si>
  <si>
    <t>6089a8243b3176348d863273</t>
  </si>
  <si>
    <t>Merries подгузники L (9-14 кг) 64 шт.</t>
  </si>
  <si>
    <t>6087be387399013a7a09596f</t>
  </si>
  <si>
    <t>24.04.2021</t>
  </si>
  <si>
    <t>60846625792ab10569261e2a</t>
  </si>
  <si>
    <t>Esthetic House шампунь для волос протеиновый CP-1 Bright Complex Intense Nourishing, 500 мл</t>
  </si>
  <si>
    <t>60885ae49066f4761dbf640f</t>
  </si>
  <si>
    <t>Esthetic House Formula Ampoule AC Tea Tree Сыворотка для лица, 80 мл</t>
  </si>
  <si>
    <t>6088515632da831175390ce2</t>
  </si>
  <si>
    <t>Ёkitto трусики XXL (15+ кг) 34 шт.</t>
  </si>
  <si>
    <t>6089b60c2af6cd059571d6e6</t>
  </si>
  <si>
    <t>6089b8a3b9f8eda733ced7be</t>
  </si>
  <si>
    <t>6088618a2fe0984bab6c3442</t>
  </si>
  <si>
    <t>Жидкость для стирки Burti Baby Liquid, 1.45 л, бутылка</t>
  </si>
  <si>
    <t>60885f1c8927ca44b066aaf9</t>
  </si>
  <si>
    <t>6088ef2494d527cdf056ba7d</t>
  </si>
  <si>
    <t>Ciracle салфетки для удаления черных точек Pore Control Blackhead Off Sheet, 30 шт.</t>
  </si>
  <si>
    <t>608877cbdbdc31f19e1ed810</t>
  </si>
  <si>
    <t>6088384332da83622e390cb3</t>
  </si>
  <si>
    <t>Palmbaby подгузники Ультратонкие L (9-14 кг) 52 шт.</t>
  </si>
  <si>
    <t>6089dc6499d6ef7f7de26a19</t>
  </si>
  <si>
    <t>6089dd3804e94307d639a70c</t>
  </si>
  <si>
    <t>6089deeab9f8ed53a9ebbe6c</t>
  </si>
  <si>
    <t>6085af09fbacea54ad2ede45</t>
  </si>
  <si>
    <t>60849b8904e9438e0cc770fe</t>
  </si>
  <si>
    <t>Vivienne Sabo Тушь для ресниц Cabaret Premiere, 01 черный</t>
  </si>
  <si>
    <t>6085274094d52730accc2203</t>
  </si>
  <si>
    <t>60868b0194d527a261cc2150</t>
  </si>
  <si>
    <t>YokoSun подгузники S (до 6 кг) 82 шт.</t>
  </si>
  <si>
    <t>6089f392f98801a649e01c6b</t>
  </si>
  <si>
    <t>6089f3d9dbdc31d9f5a56643</t>
  </si>
  <si>
    <t>6089f40ef9880148f931e47b</t>
  </si>
  <si>
    <t>6089f4482fe0980bb9854099</t>
  </si>
  <si>
    <t>6089f47894d527f67331d50a</t>
  </si>
  <si>
    <t>6087cf82f9880153dc0ff838</t>
  </si>
  <si>
    <t>60888c2ddff13b73692a3f95</t>
  </si>
  <si>
    <t>Протеин Optimum Nutrition 100% Whey Gold Standard (819-943 г) двойной шоколад</t>
  </si>
  <si>
    <t>608884a1dbdc31e5fd1ed818</t>
  </si>
  <si>
    <t>60872060f4c0cb2b5c81a2c6</t>
  </si>
  <si>
    <t>6089fecc4f5c6e27d96ec926</t>
  </si>
  <si>
    <t>MEDI-PEEL Крем для кожи вокруг глаз Peptide Balance9 Eye Hyaluronic Volumy Eye Cream, 40 мл</t>
  </si>
  <si>
    <t>6086aac320d51d6fc339b2ae</t>
  </si>
  <si>
    <t>Missha BB крем Perfect Cover RX, SPF 42, 20 мл, оттенок: 23</t>
  </si>
  <si>
    <t>608a01e194d52739d74cb7dc</t>
  </si>
  <si>
    <t>608a0304954f6b29fa7f3c70</t>
  </si>
  <si>
    <t>Joonies трусики Comfort XL (12-17 кг) 38 шт.</t>
  </si>
  <si>
    <t>608873f5fbacea15c22ede60</t>
  </si>
  <si>
    <t>608a0c9699d6ef62bbd52759</t>
  </si>
  <si>
    <t>Esthetic House Набор Шампунь + кондиционер для волос CP-1, 500 мл + 100 мл</t>
  </si>
  <si>
    <t>60892cde6a86436dc3d5ca4d</t>
  </si>
  <si>
    <t>608a0e177153b3ff40af63e3</t>
  </si>
  <si>
    <t>Joonies трусики Comfort M (6-11 кг) 54 шт.</t>
  </si>
  <si>
    <t>608a0e207153b3ff40af63e4</t>
  </si>
  <si>
    <t>Palmbaby подгузники Традиционные S (3-7 кг) 72 шт.</t>
  </si>
  <si>
    <t>60887d2e03c37856a98b9049</t>
  </si>
  <si>
    <t>Соска Pigeon Peristaltic PLUS S 1м+, 2 шт. бесцветный</t>
  </si>
  <si>
    <t>6088f30b8927cae3f3f62550</t>
  </si>
  <si>
    <t>608a121d04e943f527e1390e</t>
  </si>
  <si>
    <t>608a130332da83ca467e686c</t>
  </si>
  <si>
    <t>Смесь Kabrita 3 GOLD для комфортного пищеварения, старше 12 месяцев, 400 г</t>
  </si>
  <si>
    <t>608a131499d6ef0f27b03878</t>
  </si>
  <si>
    <t>608a13217153b3d671b4bcb8</t>
  </si>
  <si>
    <t>608a1323f4c0cb3e709df5eb</t>
  </si>
  <si>
    <t>608a1332b9f8ed439b4e047c</t>
  </si>
  <si>
    <t>60881e8d7153b328259af44a</t>
  </si>
  <si>
    <t>608a14aa04e943190532cbb0</t>
  </si>
  <si>
    <t>YokoSun трусики Premium XL (12-20 кг) 38 шт.</t>
  </si>
  <si>
    <t>608a14b00fe9956b1be1bf6f</t>
  </si>
  <si>
    <t>608816abf9880140510ff885</t>
  </si>
  <si>
    <t>6088171683b1f23833473638</t>
  </si>
  <si>
    <t>Takeshi трусики бамбуковые Kid's L (9-14 кг) 44 шт.</t>
  </si>
  <si>
    <t>Goo.N трусики Ultra XL (12-20 кг) 50 шт.</t>
  </si>
  <si>
    <t>608a159cb9f8ed43ba426db2</t>
  </si>
  <si>
    <t>608a15d6c5311b04b8179008</t>
  </si>
  <si>
    <t>YokoSun трусики Econom XXL (15-25 кг) 32 шт.</t>
  </si>
  <si>
    <t>60890c9103c3787a8b8b9009</t>
  </si>
  <si>
    <t>608a16f232da83178716e162</t>
  </si>
  <si>
    <t>Esthetic House Профессиональное SPA средство для глубокого очищения кожи головы, 250 мл</t>
  </si>
  <si>
    <t>608a176a5a395172f8971bac</t>
  </si>
  <si>
    <t>60887b539066f43b66bf63bd</t>
  </si>
  <si>
    <t>Гель для стирки Kao Attack Multi‐Action, 0.77 кг, дой-пак</t>
  </si>
  <si>
    <t>60897a56dbdc31781e1ed839</t>
  </si>
  <si>
    <t>6087bf80863e4e4dde4892d6</t>
  </si>
  <si>
    <t>6088ad5f94d527ecb156ba16</t>
  </si>
  <si>
    <t>Возврат платежа за скидку маркетплейса</t>
  </si>
  <si>
    <t>60897421f78dba265279ef6b</t>
  </si>
  <si>
    <t>Возврат платежа за скидку по баллам Яндекс.Плюса</t>
  </si>
  <si>
    <t>60897421bed21e20d5455cd8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</si>
</sst>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947968.0</v>
      </c>
    </row>
    <row r="4" spans="1:9" s="3" customFormat="1" x14ac:dyDescent="0.2" ht="16.0" customHeight="true">
      <c r="A4" s="3" t="s">
        <v>34</v>
      </c>
      <c r="B4" s="10" t="n">
        <v>26497.0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4.488063E7</v>
      </c>
      <c r="B8" s="8" t="s">
        <v>51</v>
      </c>
      <c r="C8" s="8" t="n">
        <f>IF(false,"120921853", "120921853")</f>
      </c>
      <c r="D8" s="8" t="s">
        <v>52</v>
      </c>
      <c r="E8" s="8" t="n">
        <v>1.0</v>
      </c>
      <c r="F8" s="8" t="n">
        <v>105.0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4.4792395E7</v>
      </c>
      <c r="B9" t="s" s="8">
        <v>56</v>
      </c>
      <c r="C9" t="n" s="8">
        <f>IF(false,"120921903", "120921903")</f>
      </c>
      <c r="D9" t="s" s="8">
        <v>57</v>
      </c>
      <c r="E9" t="n" s="8">
        <v>4.0</v>
      </c>
      <c r="F9" t="n" s="8">
        <v>187.0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4.4864083E7</v>
      </c>
      <c r="B10" s="8" t="s">
        <v>51</v>
      </c>
      <c r="C10" s="8" t="n">
        <f>IF(false,"120921809", "120921809")</f>
      </c>
      <c r="D10" s="8" t="s">
        <v>60</v>
      </c>
      <c r="E10" s="8" t="n">
        <v>1.0</v>
      </c>
      <c r="F10" s="8" t="n">
        <v>111.0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4.4718701E7</v>
      </c>
      <c r="B11" t="s" s="8">
        <v>56</v>
      </c>
      <c r="C11" t="n" s="8">
        <f>IF(false,"005-1514", "005-1514")</f>
      </c>
      <c r="D11" t="s" s="8">
        <v>62</v>
      </c>
      <c r="E11" t="n" s="8">
        <v>1.0</v>
      </c>
      <c r="F11" t="n" s="8">
        <v>183.0</v>
      </c>
      <c r="G11" t="s" s="8">
        <v>63</v>
      </c>
      <c r="H11" t="s" s="8">
        <v>54</v>
      </c>
      <c r="I11" t="s" s="8">
        <v>64</v>
      </c>
    </row>
    <row r="12" spans="1:9" x14ac:dyDescent="0.2" ht="16.0" customHeight="true">
      <c r="A12" s="7" t="n">
        <v>4.473543E7</v>
      </c>
      <c r="B12" t="s" s="8">
        <v>56</v>
      </c>
      <c r="C12" t="n" s="8">
        <f>IF(false,"01-003884", "01-003884")</f>
      </c>
      <c r="D12" t="s" s="8">
        <v>65</v>
      </c>
      <c r="E12" t="n" s="8">
        <v>1.0</v>
      </c>
      <c r="F12" t="n" s="8">
        <v>163.0</v>
      </c>
      <c r="G12" t="s" s="8">
        <v>63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4.4718968E7</v>
      </c>
      <c r="B13" s="8" t="s">
        <v>56</v>
      </c>
      <c r="C13" s="8" t="n">
        <f>IF(false,"120921718", "120921718")</f>
      </c>
      <c r="D13" s="8" t="s">
        <v>67</v>
      </c>
      <c r="E13" s="8" t="n">
        <v>1.0</v>
      </c>
      <c r="F13" s="8" t="n">
        <v>263.0</v>
      </c>
      <c r="G13" s="8" t="s">
        <v>63</v>
      </c>
      <c r="H13" s="8" t="s">
        <v>54</v>
      </c>
      <c r="I13" s="8" t="s">
        <v>68</v>
      </c>
    </row>
    <row r="14" spans="1:9" x14ac:dyDescent="0.2" ht="16.0" customHeight="true">
      <c r="A14" s="7" t="n">
        <v>4.4672736E7</v>
      </c>
      <c r="B14" s="8" t="s">
        <v>69</v>
      </c>
      <c r="C14" s="8" t="n">
        <f>IF(false,"120922387", "120922387")</f>
      </c>
      <c r="D14" s="8" t="s">
        <v>70</v>
      </c>
      <c r="E14" s="8" t="n">
        <v>1.0</v>
      </c>
      <c r="F14" s="8" t="n">
        <v>53.0</v>
      </c>
      <c r="G14" s="8" t="s">
        <v>63</v>
      </c>
      <c r="H14" s="8" t="s">
        <v>54</v>
      </c>
      <c r="I14" s="8" t="s">
        <v>71</v>
      </c>
    </row>
    <row r="15" ht="16.0" customHeight="true">
      <c r="A15" t="n" s="7">
        <v>4.4804391E7</v>
      </c>
      <c r="B15" t="s" s="8">
        <v>56</v>
      </c>
      <c r="C15" t="n" s="8">
        <f>IF(false,"003-319", "003-319")</f>
      </c>
      <c r="D15" t="s" s="8">
        <v>72</v>
      </c>
      <c r="E15" t="n" s="8">
        <v>1.0</v>
      </c>
      <c r="F15" t="n" s="8">
        <v>308.0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4.4802009E7</v>
      </c>
      <c r="B16" t="s" s="8">
        <v>56</v>
      </c>
      <c r="C16" t="n" s="8">
        <f>IF(false,"120921903", "120921903")</f>
      </c>
      <c r="D16" t="s" s="8">
        <v>57</v>
      </c>
      <c r="E16" t="n" s="8">
        <v>1.0</v>
      </c>
      <c r="F16" s="8" t="n">
        <v>470.0</v>
      </c>
      <c r="G16" s="8" t="s">
        <v>58</v>
      </c>
      <c r="H16" s="8" t="s">
        <v>54</v>
      </c>
      <c r="I16" s="8" t="s">
        <v>74</v>
      </c>
    </row>
    <row r="17" spans="1:9" x14ac:dyDescent="0.2" ht="16.0" customHeight="true">
      <c r="A17" s="7" t="n">
        <v>4.4718968E7</v>
      </c>
      <c r="B17" s="8" t="s">
        <v>56</v>
      </c>
      <c r="C17" s="8" t="n">
        <f>IF(false,"120921718", "120921718")</f>
      </c>
      <c r="D17" s="8" t="s">
        <v>67</v>
      </c>
      <c r="E17" s="8" t="n">
        <v>1.0</v>
      </c>
      <c r="F17" s="8" t="n">
        <v>781.0</v>
      </c>
      <c r="G17" s="8" t="s">
        <v>58</v>
      </c>
      <c r="H17" s="8" t="s">
        <v>54</v>
      </c>
      <c r="I17" s="8" t="s">
        <v>75</v>
      </c>
    </row>
    <row r="18" spans="1:9" x14ac:dyDescent="0.2" ht="16.0" customHeight="true">
      <c r="A18" s="7" t="n">
        <v>4.4825699E7</v>
      </c>
      <c r="B18" t="s" s="8">
        <v>51</v>
      </c>
      <c r="C18" t="n" s="8">
        <f>IF(false,"005-1512", "005-1512")</f>
      </c>
      <c r="D18" t="s" s="8">
        <v>76</v>
      </c>
      <c r="E18" t="n" s="8">
        <v>1.0</v>
      </c>
      <c r="F18" t="n" s="8">
        <v>100.0</v>
      </c>
      <c r="G18" t="s" s="8">
        <v>63</v>
      </c>
      <c r="H18" t="s" s="8">
        <v>54</v>
      </c>
      <c r="I18" t="s" s="8">
        <v>77</v>
      </c>
    </row>
    <row r="19" spans="1:9" ht="16.0" x14ac:dyDescent="0.2" customHeight="true">
      <c r="A19" s="7" t="n">
        <v>4.4825699E7</v>
      </c>
      <c r="B19" s="8" t="s">
        <v>51</v>
      </c>
      <c r="C19" s="8" t="n">
        <f>IF(false,"005-1512", "005-1512")</f>
      </c>
      <c r="D19" s="8" t="s">
        <v>76</v>
      </c>
      <c r="E19" s="8" t="n">
        <v>1.0</v>
      </c>
      <c r="F19" s="8" t="n">
        <v>192.0</v>
      </c>
      <c r="G19" s="8" t="s">
        <v>58</v>
      </c>
      <c r="H19" s="8" t="s">
        <v>54</v>
      </c>
      <c r="I19" s="8" t="s">
        <v>78</v>
      </c>
    </row>
    <row r="20" spans="1:9" x14ac:dyDescent="0.2" ht="16.0" customHeight="true">
      <c r="A20" s="7" t="n">
        <v>4.4761894E7</v>
      </c>
      <c r="B20" s="8" t="s">
        <v>56</v>
      </c>
      <c r="C20" s="8" t="n">
        <f>IF(false,"120921853", "120921853")</f>
      </c>
      <c r="D20" s="8" t="s">
        <v>52</v>
      </c>
      <c r="E20" s="8" t="n">
        <v>1.0</v>
      </c>
      <c r="F20" s="8" t="n">
        <v>337.0</v>
      </c>
      <c r="G20" s="8" t="s">
        <v>58</v>
      </c>
      <c r="H20" s="8" t="s">
        <v>54</v>
      </c>
      <c r="I20" s="8" t="s">
        <v>79</v>
      </c>
    </row>
    <row r="21" ht="16.0" customHeight="true">
      <c r="A21" t="n" s="7">
        <v>4.4782856E7</v>
      </c>
      <c r="B21" t="s" s="8">
        <v>56</v>
      </c>
      <c r="C21" t="n" s="8">
        <f>IF(false,"01-003884", "01-003884")</f>
      </c>
      <c r="D21" t="s" s="8">
        <v>65</v>
      </c>
      <c r="E21" t="n" s="8">
        <v>1.0</v>
      </c>
      <c r="F21" t="n" s="8">
        <v>147.0</v>
      </c>
      <c r="G21" t="s" s="8">
        <v>63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4.4820154E7</v>
      </c>
      <c r="B22" t="s" s="8">
        <v>51</v>
      </c>
      <c r="C22" t="n" s="8">
        <f>IF(false,"005-1512", "005-1512")</f>
      </c>
      <c r="D22" t="s" s="8">
        <v>76</v>
      </c>
      <c r="E22" t="n" s="8">
        <v>2.0</v>
      </c>
      <c r="F22" s="8" t="n">
        <v>284.0</v>
      </c>
      <c r="G22" s="8" t="s">
        <v>63</v>
      </c>
      <c r="H22" s="8" t="s">
        <v>54</v>
      </c>
      <c r="I22" s="8" t="s">
        <v>81</v>
      </c>
    </row>
    <row r="23" spans="1:9" x14ac:dyDescent="0.2" ht="16.0" customHeight="true">
      <c r="A23" s="7" t="n">
        <v>4.4798501E7</v>
      </c>
      <c r="B23" s="8" t="s">
        <v>56</v>
      </c>
      <c r="C23" s="8" t="n">
        <f>IF(false,"005-1515", "005-1515")</f>
      </c>
      <c r="D23" s="8" t="s">
        <v>82</v>
      </c>
      <c r="E23" s="8" t="n">
        <v>3.0</v>
      </c>
      <c r="F23" s="8" t="n">
        <v>477.0</v>
      </c>
      <c r="G23" s="8" t="s">
        <v>63</v>
      </c>
      <c r="H23" s="8" t="s">
        <v>54</v>
      </c>
      <c r="I23" s="8" t="s">
        <v>83</v>
      </c>
    </row>
    <row r="24" ht="16.0" customHeight="true">
      <c r="A24" t="n" s="7">
        <v>4.4798501E7</v>
      </c>
      <c r="B24" t="s" s="8">
        <v>56</v>
      </c>
      <c r="C24" t="n" s="8">
        <f>IF(false,"005-1515", "005-1515")</f>
      </c>
      <c r="D24" t="s" s="8">
        <v>82</v>
      </c>
      <c r="E24" t="n" s="8">
        <v>3.0</v>
      </c>
      <c r="F24" t="n" s="8">
        <v>32.0</v>
      </c>
      <c r="G24" t="s" s="8">
        <v>58</v>
      </c>
      <c r="H24" t="s" s="8">
        <v>54</v>
      </c>
      <c r="I24" t="s" s="8">
        <v>84</v>
      </c>
    </row>
    <row r="25" spans="1:9" s="1" customFormat="1" x14ac:dyDescent="0.2" ht="16.0" customHeight="true">
      <c r="A25" t="n" s="7">
        <v>4.478058E7</v>
      </c>
      <c r="B25" t="s" s="8">
        <v>56</v>
      </c>
      <c r="C25" t="n" s="8">
        <f>IF(false,"005-1516", "005-1516")</f>
      </c>
      <c r="D25" t="s" s="8">
        <v>85</v>
      </c>
      <c r="E25" t="n" s="8">
        <v>1.0</v>
      </c>
      <c r="F25" t="n" s="8">
        <v>1.0</v>
      </c>
      <c r="G25" t="s" s="8">
        <v>58</v>
      </c>
      <c r="H25" t="s" s="8">
        <v>54</v>
      </c>
      <c r="I25" t="s" s="8">
        <v>86</v>
      </c>
    </row>
    <row r="26" ht="16.0" customHeight="true">
      <c r="A26" t="n" s="7">
        <v>4.471598E7</v>
      </c>
      <c r="B26" t="s" s="8">
        <v>56</v>
      </c>
      <c r="C26" t="n" s="8">
        <f>IF(false,"002-101", "002-101")</f>
      </c>
      <c r="D26" t="s" s="8">
        <v>87</v>
      </c>
      <c r="E26" t="n" s="8">
        <v>1.0</v>
      </c>
      <c r="F26" t="n" s="8">
        <v>165.0</v>
      </c>
      <c r="G26" t="s" s="8">
        <v>63</v>
      </c>
      <c r="H26" t="s" s="8">
        <v>54</v>
      </c>
      <c r="I26" t="s" s="8">
        <v>88</v>
      </c>
    </row>
    <row r="27" ht="16.0" customHeight="true">
      <c r="A27" t="n" s="7">
        <v>4.4782097E7</v>
      </c>
      <c r="B27" t="s" s="8">
        <v>56</v>
      </c>
      <c r="C27" t="n" s="8">
        <f>IF(false,"005-1515", "005-1515")</f>
      </c>
      <c r="D27" t="s" s="8">
        <v>82</v>
      </c>
      <c r="E27" t="n" s="8">
        <v>1.0</v>
      </c>
      <c r="F27" t="n" s="8">
        <v>22.0</v>
      </c>
      <c r="G27" t="s" s="8">
        <v>58</v>
      </c>
      <c r="H27" t="s" s="8">
        <v>54</v>
      </c>
      <c r="I27" t="s" s="8">
        <v>89</v>
      </c>
    </row>
    <row r="28" ht="16.0" customHeight="true">
      <c r="A28" t="n" s="7">
        <v>4.4782097E7</v>
      </c>
      <c r="B28" t="s" s="8">
        <v>56</v>
      </c>
      <c r="C28" t="n" s="8">
        <f>IF(false,"005-1516", "005-1516")</f>
      </c>
      <c r="D28" t="s" s="8">
        <v>85</v>
      </c>
      <c r="E28" t="n" s="8">
        <v>1.0</v>
      </c>
      <c r="F28" t="n" s="8">
        <v>22.0</v>
      </c>
      <c r="G28" t="s" s="8">
        <v>58</v>
      </c>
      <c r="H28" t="s" s="8">
        <v>54</v>
      </c>
      <c r="I28" t="s" s="8">
        <v>89</v>
      </c>
    </row>
    <row r="29" spans="1:9" s="1" customFormat="1" x14ac:dyDescent="0.2" ht="16.0" customHeight="true">
      <c r="A29" t="n" s="7">
        <v>4.4784399E7</v>
      </c>
      <c r="B29" t="s" s="8">
        <v>56</v>
      </c>
      <c r="C29" t="n" s="8">
        <f>IF(false,"120921880", "120921880")</f>
      </c>
      <c r="D29" t="s" s="8">
        <v>90</v>
      </c>
      <c r="E29" t="n" s="8">
        <v>1.0</v>
      </c>
      <c r="F29" t="n" s="8">
        <v>28.0</v>
      </c>
      <c r="G29" s="8" t="s">
        <v>53</v>
      </c>
      <c r="H29" t="s" s="8">
        <v>54</v>
      </c>
      <c r="I29" s="8" t="s">
        <v>91</v>
      </c>
    </row>
    <row r="30" ht="16.0" customHeight="true">
      <c r="A30" t="n" s="7">
        <v>4.4384726E7</v>
      </c>
      <c r="B30" t="s" s="8">
        <v>92</v>
      </c>
      <c r="C30" t="n" s="8">
        <f>IF(false,"120921543", "120921543")</f>
      </c>
      <c r="D30" t="s" s="8">
        <v>93</v>
      </c>
      <c r="E30" t="n" s="8">
        <v>1.0</v>
      </c>
      <c r="F30" t="n" s="8">
        <v>62.0</v>
      </c>
      <c r="G30" t="s" s="8">
        <v>63</v>
      </c>
      <c r="H30" t="s" s="8">
        <v>54</v>
      </c>
      <c r="I30" t="s" s="8">
        <v>94</v>
      </c>
    </row>
    <row r="31" ht="16.0" customHeight="true">
      <c r="A31" t="n" s="7">
        <v>4.4830328E7</v>
      </c>
      <c r="B31" t="s" s="8">
        <v>51</v>
      </c>
      <c r="C31" t="n" s="8">
        <f>IF(false,"120922035", "120922035")</f>
      </c>
      <c r="D31" t="s" s="8">
        <v>95</v>
      </c>
      <c r="E31" t="n" s="8">
        <v>1.0</v>
      </c>
      <c r="F31" t="n" s="8">
        <v>30.0</v>
      </c>
      <c r="G31" t="s" s="8">
        <v>63</v>
      </c>
      <c r="H31" t="s" s="8">
        <v>54</v>
      </c>
      <c r="I31" t="s" s="8">
        <v>96</v>
      </c>
    </row>
    <row r="32" ht="16.0" customHeight="true">
      <c r="A32" t="n" s="7">
        <v>4.4830328E7</v>
      </c>
      <c r="B32" t="s" s="8">
        <v>51</v>
      </c>
      <c r="C32" t="n" s="8">
        <f>IF(false,"120922035", "120922035")</f>
      </c>
      <c r="D32" t="s" s="8">
        <v>95</v>
      </c>
      <c r="E32" t="n" s="8">
        <v>1.0</v>
      </c>
      <c r="F32" t="n" s="8">
        <v>221.0</v>
      </c>
      <c r="G32" t="s" s="8">
        <v>58</v>
      </c>
      <c r="H32" t="s" s="8">
        <v>54</v>
      </c>
      <c r="I32" t="s" s="8">
        <v>97</v>
      </c>
    </row>
    <row r="33" ht="16.0" customHeight="true">
      <c r="A33" t="n" s="7">
        <v>4.4697833E7</v>
      </c>
      <c r="B33" t="s" s="8">
        <v>56</v>
      </c>
      <c r="C33" t="n" s="8">
        <f>IF(false,"120921545", "120921545")</f>
      </c>
      <c r="D33" t="s" s="8">
        <v>98</v>
      </c>
      <c r="E33" t="n" s="8">
        <v>3.0</v>
      </c>
      <c r="F33" t="n" s="8">
        <v>1665.0</v>
      </c>
      <c r="G33" t="s" s="8">
        <v>58</v>
      </c>
      <c r="H33" t="s" s="8">
        <v>54</v>
      </c>
      <c r="I33" t="s" s="8">
        <v>99</v>
      </c>
    </row>
    <row r="34" ht="16.0" customHeight="true">
      <c r="A34" t="n" s="7">
        <v>4.4577658E7</v>
      </c>
      <c r="B34" t="s" s="8">
        <v>69</v>
      </c>
      <c r="C34" t="n" s="8">
        <f>IF(false,"005-1111", "005-1111")</f>
      </c>
      <c r="D34" t="s" s="8">
        <v>100</v>
      </c>
      <c r="E34" t="n" s="8">
        <v>1.0</v>
      </c>
      <c r="F34" t="n" s="8">
        <v>278.0</v>
      </c>
      <c r="G34" t="s" s="8">
        <v>63</v>
      </c>
      <c r="H34" t="s" s="8">
        <v>54</v>
      </c>
      <c r="I34" t="s" s="8">
        <v>101</v>
      </c>
    </row>
    <row r="35" ht="16.0" customHeight="true">
      <c r="A35" t="n" s="7">
        <v>4.4754454E7</v>
      </c>
      <c r="B35" t="s" s="8">
        <v>56</v>
      </c>
      <c r="C35" t="n" s="8">
        <f>IF(false,"005-1358", "005-1358")</f>
      </c>
      <c r="D35" t="s" s="8">
        <v>102</v>
      </c>
      <c r="E35" t="n" s="8">
        <v>2.0</v>
      </c>
      <c r="F35" t="n" s="8">
        <v>282.0</v>
      </c>
      <c r="G35" t="s" s="8">
        <v>63</v>
      </c>
      <c r="H35" t="s" s="8">
        <v>54</v>
      </c>
      <c r="I35" t="s" s="8">
        <v>103</v>
      </c>
    </row>
    <row r="36" ht="16.0" customHeight="true">
      <c r="A36" t="n" s="7">
        <v>4.4754454E7</v>
      </c>
      <c r="B36" t="s" s="8">
        <v>56</v>
      </c>
      <c r="C36" t="n" s="8">
        <f>IF(false,"005-1110", "005-1110")</f>
      </c>
      <c r="D36" t="s" s="8">
        <v>104</v>
      </c>
      <c r="E36" t="n" s="8">
        <v>1.0</v>
      </c>
      <c r="F36" t="n" s="8">
        <v>218.0</v>
      </c>
      <c r="G36" t="s" s="8">
        <v>63</v>
      </c>
      <c r="H36" t="s" s="8">
        <v>54</v>
      </c>
      <c r="I36" t="s" s="8">
        <v>103</v>
      </c>
    </row>
    <row r="37" ht="16.0" customHeight="true">
      <c r="A37" t="n" s="7">
        <v>4.4793E7</v>
      </c>
      <c r="B37" t="s" s="8">
        <v>56</v>
      </c>
      <c r="C37" t="n" s="8">
        <f>IF(false,"120922019", "120922019")</f>
      </c>
      <c r="D37" t="s" s="8">
        <v>105</v>
      </c>
      <c r="E37" t="n" s="8">
        <v>1.0</v>
      </c>
      <c r="F37" t="n" s="8">
        <v>120.0</v>
      </c>
      <c r="G37" t="s" s="8">
        <v>63</v>
      </c>
      <c r="H37" t="s" s="8">
        <v>54</v>
      </c>
      <c r="I37" t="s" s="8">
        <v>106</v>
      </c>
    </row>
    <row r="38" ht="16.0" customHeight="true">
      <c r="A38" t="n" s="7">
        <v>4.4793E7</v>
      </c>
      <c r="B38" t="s" s="8">
        <v>56</v>
      </c>
      <c r="C38" t="n" s="8">
        <f>IF(false,"120922019", "120922019")</f>
      </c>
      <c r="D38" t="s" s="8">
        <v>105</v>
      </c>
      <c r="E38" t="n" s="8">
        <v>1.0</v>
      </c>
      <c r="F38" t="n" s="8">
        <v>521.0</v>
      </c>
      <c r="G38" t="s" s="8">
        <v>58</v>
      </c>
      <c r="H38" t="s" s="8">
        <v>54</v>
      </c>
      <c r="I38" t="s" s="8">
        <v>107</v>
      </c>
    </row>
    <row r="39" ht="16.0" customHeight="true">
      <c r="A39" t="n" s="7">
        <v>4.4810456E7</v>
      </c>
      <c r="B39" t="s" s="8">
        <v>51</v>
      </c>
      <c r="C39" t="n" s="8">
        <f>IF(false,"003-276", "003-276")</f>
      </c>
      <c r="D39" t="s" s="8">
        <v>108</v>
      </c>
      <c r="E39" t="n" s="8">
        <v>1.0</v>
      </c>
      <c r="F39" t="n" s="8">
        <v>279.0</v>
      </c>
      <c r="G39" t="s" s="8">
        <v>58</v>
      </c>
      <c r="H39" t="s" s="8">
        <v>54</v>
      </c>
      <c r="I39" t="s" s="8">
        <v>109</v>
      </c>
    </row>
    <row r="40" ht="16.0" customHeight="true">
      <c r="A40" t="n" s="7">
        <v>4.4754454E7</v>
      </c>
      <c r="B40" t="s" s="8">
        <v>56</v>
      </c>
      <c r="C40" t="n" s="8">
        <f>IF(false,"005-1358", "005-1358")</f>
      </c>
      <c r="D40" t="s" s="8">
        <v>102</v>
      </c>
      <c r="E40" t="n" s="8">
        <v>2.0</v>
      </c>
      <c r="F40" t="n" s="8">
        <v>244.0</v>
      </c>
      <c r="G40" t="s" s="8">
        <v>53</v>
      </c>
      <c r="H40" t="s" s="8">
        <v>54</v>
      </c>
      <c r="I40" t="s" s="8">
        <v>110</v>
      </c>
    </row>
    <row r="41" ht="16.0" customHeight="true">
      <c r="A41" t="n" s="7">
        <v>4.4754454E7</v>
      </c>
      <c r="B41" t="s" s="8">
        <v>56</v>
      </c>
      <c r="C41" t="n" s="8">
        <f>IF(false,"005-1110", "005-1110")</f>
      </c>
      <c r="D41" t="s" s="8">
        <v>104</v>
      </c>
      <c r="E41" t="n" s="8">
        <v>1.0</v>
      </c>
      <c r="F41" t="n" s="8">
        <v>188.0</v>
      </c>
      <c r="G41" t="s" s="8">
        <v>53</v>
      </c>
      <c r="H41" t="s" s="8">
        <v>54</v>
      </c>
      <c r="I41" t="s" s="8">
        <v>110</v>
      </c>
    </row>
    <row r="42" ht="16.0" customHeight="true">
      <c r="A42" t="n" s="7">
        <v>4.4823797E7</v>
      </c>
      <c r="B42" t="s" s="8">
        <v>51</v>
      </c>
      <c r="C42" t="n" s="8">
        <f>IF(false,"005-1514", "005-1514")</f>
      </c>
      <c r="D42" t="s" s="8">
        <v>62</v>
      </c>
      <c r="E42" t="n" s="8">
        <v>1.0</v>
      </c>
      <c r="F42" t="n" s="8">
        <v>100.0</v>
      </c>
      <c r="G42" t="s" s="8">
        <v>63</v>
      </c>
      <c r="H42" t="s" s="8">
        <v>54</v>
      </c>
      <c r="I42" t="s" s="8">
        <v>111</v>
      </c>
    </row>
    <row r="43" ht="16.0" customHeight="true">
      <c r="A43" t="n" s="7">
        <v>4.4724573E7</v>
      </c>
      <c r="B43" t="s" s="8">
        <v>56</v>
      </c>
      <c r="C43" t="n" s="8">
        <f>IF(false,"120922391", "120922391")</f>
      </c>
      <c r="D43" t="s" s="8">
        <v>112</v>
      </c>
      <c r="E43" t="n" s="8">
        <v>1.0</v>
      </c>
      <c r="F43" t="n" s="8">
        <v>55.0</v>
      </c>
      <c r="G43" t="s" s="8">
        <v>63</v>
      </c>
      <c r="H43" t="s" s="8">
        <v>54</v>
      </c>
      <c r="I43" t="s" s="8">
        <v>113</v>
      </c>
    </row>
    <row r="44" ht="16.0" customHeight="true">
      <c r="A44" t="n" s="7">
        <v>4.4782097E7</v>
      </c>
      <c r="B44" t="s" s="8">
        <v>56</v>
      </c>
      <c r="C44" t="n" s="8">
        <f>IF(false,"005-1516", "005-1516")</f>
      </c>
      <c r="D44" t="s" s="8">
        <v>85</v>
      </c>
      <c r="E44" t="n" s="8">
        <v>1.0</v>
      </c>
      <c r="F44" t="n" s="8">
        <v>175.0</v>
      </c>
      <c r="G44" t="s" s="8">
        <v>63</v>
      </c>
      <c r="H44" t="s" s="8">
        <v>54</v>
      </c>
      <c r="I44" t="s" s="8">
        <v>114</v>
      </c>
    </row>
    <row r="45" ht="16.0" customHeight="true">
      <c r="A45" t="n" s="7">
        <v>4.4782097E7</v>
      </c>
      <c r="B45" t="s" s="8">
        <v>56</v>
      </c>
      <c r="C45" t="n" s="8">
        <f>IF(false,"005-1515", "005-1515")</f>
      </c>
      <c r="D45" t="s" s="8">
        <v>82</v>
      </c>
      <c r="E45" t="n" s="8">
        <v>1.0</v>
      </c>
      <c r="F45" t="n" s="8">
        <v>175.0</v>
      </c>
      <c r="G45" t="s" s="8">
        <v>63</v>
      </c>
      <c r="H45" t="s" s="8">
        <v>54</v>
      </c>
      <c r="I45" t="s" s="8">
        <v>114</v>
      </c>
    </row>
    <row r="46" ht="16.0" customHeight="true">
      <c r="A46" t="n" s="7">
        <v>4.4723479E7</v>
      </c>
      <c r="B46" t="s" s="8">
        <v>56</v>
      </c>
      <c r="C46" t="n" s="8">
        <f>IF(false,"000-631", "000-631")</f>
      </c>
      <c r="D46" t="s" s="8">
        <v>115</v>
      </c>
      <c r="E46" t="n" s="8">
        <v>3.0</v>
      </c>
      <c r="F46" t="n" s="8">
        <v>213.0</v>
      </c>
      <c r="G46" t="s" s="8">
        <v>63</v>
      </c>
      <c r="H46" t="s" s="8">
        <v>54</v>
      </c>
      <c r="I46" t="s" s="8">
        <v>116</v>
      </c>
    </row>
    <row r="47" ht="16.0" customHeight="true">
      <c r="A47" t="n" s="7">
        <v>4.4631143E7</v>
      </c>
      <c r="B47" t="s" s="8">
        <v>69</v>
      </c>
      <c r="C47" t="n" s="8">
        <f>IF(false,"120922884", "120922884")</f>
      </c>
      <c r="D47" t="s" s="8">
        <v>117</v>
      </c>
      <c r="E47" t="n" s="8">
        <v>2.0</v>
      </c>
      <c r="F47" t="n" s="8">
        <v>258.0</v>
      </c>
      <c r="G47" t="s" s="8">
        <v>63</v>
      </c>
      <c r="H47" t="s" s="8">
        <v>54</v>
      </c>
      <c r="I47" t="s" s="8">
        <v>118</v>
      </c>
    </row>
    <row r="48" ht="16.0" customHeight="true">
      <c r="A48" t="n" s="7">
        <v>4.4741094E7</v>
      </c>
      <c r="B48" t="s" s="8">
        <v>56</v>
      </c>
      <c r="C48" t="n" s="8">
        <f>IF(false,"120906022", "120906022")</f>
      </c>
      <c r="D48" t="s" s="8">
        <v>119</v>
      </c>
      <c r="E48" t="n" s="8">
        <v>4.0</v>
      </c>
      <c r="F48" t="n" s="8">
        <v>500.0</v>
      </c>
      <c r="G48" t="s" s="8">
        <v>63</v>
      </c>
      <c r="H48" t="s" s="8">
        <v>54</v>
      </c>
      <c r="I48" t="s" s="8">
        <v>120</v>
      </c>
    </row>
    <row r="49" ht="16.0" customHeight="true">
      <c r="A49" t="n" s="7">
        <v>4.4792395E7</v>
      </c>
      <c r="B49" t="s" s="8">
        <v>56</v>
      </c>
      <c r="C49" t="n" s="8">
        <f>IF(false,"120921903", "120921903")</f>
      </c>
      <c r="D49" t="s" s="8">
        <v>57</v>
      </c>
      <c r="E49" t="n" s="8">
        <v>4.0</v>
      </c>
      <c r="F49" t="n" s="8">
        <v>444.0</v>
      </c>
      <c r="G49" t="s" s="8">
        <v>63</v>
      </c>
      <c r="H49" t="s" s="8">
        <v>54</v>
      </c>
      <c r="I49" t="s" s="8">
        <v>121</v>
      </c>
    </row>
    <row r="50" ht="16.0" customHeight="true">
      <c r="A50" t="n" s="7">
        <v>4.4795092E7</v>
      </c>
      <c r="B50" t="s" s="8">
        <v>56</v>
      </c>
      <c r="C50" t="n" s="8">
        <f>IF(false,"003-315", "003-315")</f>
      </c>
      <c r="D50" t="s" s="8">
        <v>122</v>
      </c>
      <c r="E50" t="n" s="8">
        <v>1.0</v>
      </c>
      <c r="F50" t="n" s="8">
        <v>123.0</v>
      </c>
      <c r="G50" t="s" s="8">
        <v>63</v>
      </c>
      <c r="H50" t="s" s="8">
        <v>54</v>
      </c>
      <c r="I50" t="s" s="8">
        <v>123</v>
      </c>
    </row>
    <row r="51" ht="16.0" customHeight="true">
      <c r="A51" t="n" s="7">
        <v>4.4726997E7</v>
      </c>
      <c r="B51" t="s" s="8">
        <v>56</v>
      </c>
      <c r="C51" t="n" s="8">
        <f>IF(false,"005-1520", "005-1520")</f>
      </c>
      <c r="D51" t="s" s="8">
        <v>124</v>
      </c>
      <c r="E51" t="n" s="8">
        <v>1.0</v>
      </c>
      <c r="F51" t="n" s="8">
        <v>234.0</v>
      </c>
      <c r="G51" t="s" s="8">
        <v>63</v>
      </c>
      <c r="H51" t="s" s="8">
        <v>54</v>
      </c>
      <c r="I51" t="s" s="8">
        <v>125</v>
      </c>
    </row>
    <row r="52" ht="16.0" customHeight="true">
      <c r="A52" t="n" s="7">
        <v>4.4827217E7</v>
      </c>
      <c r="B52" t="s" s="8">
        <v>51</v>
      </c>
      <c r="C52" t="n" s="8">
        <f>IF(false,"000-631", "000-631")</f>
      </c>
      <c r="D52" t="s" s="8">
        <v>115</v>
      </c>
      <c r="E52" t="n" s="8">
        <v>1.0</v>
      </c>
      <c r="F52" t="n" s="8">
        <v>73.0</v>
      </c>
      <c r="G52" t="s" s="8">
        <v>63</v>
      </c>
      <c r="H52" t="s" s="8">
        <v>54</v>
      </c>
      <c r="I52" t="s" s="8">
        <v>126</v>
      </c>
    </row>
    <row r="53" ht="16.0" customHeight="true">
      <c r="A53" t="n" s="7">
        <v>4.4782023E7</v>
      </c>
      <c r="B53" t="s" s="8">
        <v>56</v>
      </c>
      <c r="C53" t="n" s="8">
        <f>IF(false,"120921900", "120921900")</f>
      </c>
      <c r="D53" t="s" s="8">
        <v>127</v>
      </c>
      <c r="E53" t="n" s="8">
        <v>3.0</v>
      </c>
      <c r="F53" t="n" s="8">
        <v>501.0</v>
      </c>
      <c r="G53" t="s" s="8">
        <v>63</v>
      </c>
      <c r="H53" t="s" s="8">
        <v>54</v>
      </c>
      <c r="I53" t="s" s="8">
        <v>128</v>
      </c>
    </row>
    <row r="54" ht="16.0" customHeight="true">
      <c r="A54" t="n" s="7">
        <v>4.4807125E7</v>
      </c>
      <c r="B54" t="s" s="8">
        <v>51</v>
      </c>
      <c r="C54" t="n" s="8">
        <f>IF(false,"005-1515", "005-1515")</f>
      </c>
      <c r="D54" t="s" s="8">
        <v>82</v>
      </c>
      <c r="E54" t="n" s="8">
        <v>1.0</v>
      </c>
      <c r="F54" t="n" s="8">
        <v>78.0</v>
      </c>
      <c r="G54" t="s" s="8">
        <v>63</v>
      </c>
      <c r="H54" t="s" s="8">
        <v>54</v>
      </c>
      <c r="I54" t="s" s="8">
        <v>129</v>
      </c>
    </row>
    <row r="55" ht="16.0" customHeight="true">
      <c r="A55" t="n" s="7">
        <v>4.4800916E7</v>
      </c>
      <c r="B55" t="s" s="8">
        <v>56</v>
      </c>
      <c r="C55" t="n" s="8">
        <f>IF(false,"005-1515", "005-1515")</f>
      </c>
      <c r="D55" t="s" s="8">
        <v>82</v>
      </c>
      <c r="E55" t="n" s="8">
        <v>4.0</v>
      </c>
      <c r="F55" t="n" s="8">
        <v>440.0</v>
      </c>
      <c r="G55" t="s" s="8">
        <v>63</v>
      </c>
      <c r="H55" t="s" s="8">
        <v>54</v>
      </c>
      <c r="I55" t="s" s="8">
        <v>130</v>
      </c>
    </row>
    <row r="56" ht="16.0" customHeight="true">
      <c r="A56" t="n" s="7">
        <v>4.483122E7</v>
      </c>
      <c r="B56" t="s" s="8">
        <v>51</v>
      </c>
      <c r="C56" t="n" s="8">
        <f>IF(false,"005-1250", "005-1250")</f>
      </c>
      <c r="D56" t="s" s="8">
        <v>131</v>
      </c>
      <c r="E56" t="n" s="8">
        <v>1.0</v>
      </c>
      <c r="F56" t="n" s="8">
        <v>14.0</v>
      </c>
      <c r="G56" t="s" s="8">
        <v>58</v>
      </c>
      <c r="H56" t="s" s="8">
        <v>54</v>
      </c>
      <c r="I56" t="s" s="8">
        <v>132</v>
      </c>
    </row>
    <row r="57" ht="16.0" customHeight="true">
      <c r="A57" t="n" s="7">
        <v>4.4563546E7</v>
      </c>
      <c r="B57" t="s" s="8">
        <v>133</v>
      </c>
      <c r="C57" t="n" s="8">
        <f>IF(false,"01-003884", "01-003884")</f>
      </c>
      <c r="D57" t="s" s="8">
        <v>65</v>
      </c>
      <c r="E57" t="n" s="8">
        <v>1.0</v>
      </c>
      <c r="F57" t="n" s="8">
        <v>46.0</v>
      </c>
      <c r="G57" t="s" s="8">
        <v>53</v>
      </c>
      <c r="H57" t="s" s="8">
        <v>54</v>
      </c>
      <c r="I57" t="s" s="8">
        <v>134</v>
      </c>
    </row>
    <row r="58" ht="16.0" customHeight="true">
      <c r="A58" t="n" s="7">
        <v>4.4908091E7</v>
      </c>
      <c r="B58" t="s" s="8">
        <v>51</v>
      </c>
      <c r="C58" t="n" s="8">
        <f>IF(false,"01-004111", "01-004111")</f>
      </c>
      <c r="D58" t="s" s="8">
        <v>135</v>
      </c>
      <c r="E58" t="n" s="8">
        <v>1.0</v>
      </c>
      <c r="F58" t="n" s="8">
        <v>73.0</v>
      </c>
      <c r="G58" t="s" s="8">
        <v>58</v>
      </c>
      <c r="H58" t="s" s="8">
        <v>54</v>
      </c>
      <c r="I58" t="s" s="8">
        <v>136</v>
      </c>
    </row>
    <row r="59" ht="16.0" customHeight="true">
      <c r="A59" t="n" s="7">
        <v>4.4908091E7</v>
      </c>
      <c r="B59" t="s" s="8">
        <v>51</v>
      </c>
      <c r="C59" t="n" s="8">
        <f>IF(false,"005-1560", "005-1560")</f>
      </c>
      <c r="D59" t="s" s="8">
        <v>137</v>
      </c>
      <c r="E59" t="n" s="8">
        <v>1.0</v>
      </c>
      <c r="F59" t="n" s="8">
        <v>58.0</v>
      </c>
      <c r="G59" t="s" s="8">
        <v>58</v>
      </c>
      <c r="H59" t="s" s="8">
        <v>54</v>
      </c>
      <c r="I59" t="s" s="8">
        <v>136</v>
      </c>
    </row>
    <row r="60" ht="16.0" customHeight="true">
      <c r="A60" t="n" s="7">
        <v>4.4902957E7</v>
      </c>
      <c r="B60" t="s" s="8">
        <v>51</v>
      </c>
      <c r="C60" t="n" s="8">
        <f>IF(false,"120922387", "120922387")</f>
      </c>
      <c r="D60" t="s" s="8">
        <v>70</v>
      </c>
      <c r="E60" t="n" s="8">
        <v>1.0</v>
      </c>
      <c r="F60" t="n" s="8">
        <v>54.0</v>
      </c>
      <c r="G60" t="s" s="8">
        <v>58</v>
      </c>
      <c r="H60" t="s" s="8">
        <v>54</v>
      </c>
      <c r="I60" t="s" s="8">
        <v>138</v>
      </c>
    </row>
    <row r="61" ht="16.0" customHeight="true">
      <c r="A61" t="n" s="7">
        <v>4.482997E7</v>
      </c>
      <c r="B61" t="s" s="8">
        <v>51</v>
      </c>
      <c r="C61" t="n" s="8">
        <f>IF(false,"120922090", "120922090")</f>
      </c>
      <c r="D61" t="s" s="8">
        <v>139</v>
      </c>
      <c r="E61" t="n" s="8">
        <v>4.0</v>
      </c>
      <c r="F61" t="n" s="8">
        <v>500.0</v>
      </c>
      <c r="G61" t="s" s="8">
        <v>63</v>
      </c>
      <c r="H61" t="s" s="8">
        <v>54</v>
      </c>
      <c r="I61" t="s" s="8">
        <v>140</v>
      </c>
    </row>
    <row r="62" ht="16.0" customHeight="true">
      <c r="A62" t="n" s="7">
        <v>4.4792026E7</v>
      </c>
      <c r="B62" t="s" s="8">
        <v>56</v>
      </c>
      <c r="C62" t="n" s="8">
        <f>IF(false,"005-1111", "005-1111")</f>
      </c>
      <c r="D62" t="s" s="8">
        <v>100</v>
      </c>
      <c r="E62" t="n" s="8">
        <v>1.0</v>
      </c>
      <c r="F62" t="n" s="8">
        <v>267.0</v>
      </c>
      <c r="G62" t="s" s="8">
        <v>63</v>
      </c>
      <c r="H62" t="s" s="8">
        <v>54</v>
      </c>
      <c r="I62" t="s" s="8">
        <v>141</v>
      </c>
    </row>
    <row r="63" ht="16.0" customHeight="true">
      <c r="A63" t="n" s="7">
        <v>4.4912012E7</v>
      </c>
      <c r="B63" t="s" s="8">
        <v>51</v>
      </c>
      <c r="C63" t="n" s="8">
        <f>IF(false,"005-1250", "005-1250")</f>
      </c>
      <c r="D63" t="s" s="8">
        <v>131</v>
      </c>
      <c r="E63" t="n" s="8">
        <v>1.0</v>
      </c>
      <c r="F63" t="n" s="8">
        <v>143.0</v>
      </c>
      <c r="G63" t="s" s="8">
        <v>53</v>
      </c>
      <c r="H63" t="s" s="8">
        <v>50</v>
      </c>
      <c r="I63" t="s" s="8">
        <v>142</v>
      </c>
    </row>
    <row r="64" ht="16.0" customHeight="true">
      <c r="A64" t="n" s="7">
        <v>4.4910676E7</v>
      </c>
      <c r="B64" t="s" s="8">
        <v>51</v>
      </c>
      <c r="C64" t="n" s="8">
        <f>IF(false,"01-004061", "01-004061")</f>
      </c>
      <c r="D64" t="s" s="8">
        <v>143</v>
      </c>
      <c r="E64" t="n" s="8">
        <v>1.0</v>
      </c>
      <c r="F64" t="n" s="8">
        <v>314.0</v>
      </c>
      <c r="G64" t="s" s="8">
        <v>58</v>
      </c>
      <c r="H64" t="s" s="8">
        <v>50</v>
      </c>
      <c r="I64" t="s" s="8">
        <v>144</v>
      </c>
    </row>
    <row r="65" ht="16.0" customHeight="true">
      <c r="A65" t="n" s="7">
        <v>4.4936179E7</v>
      </c>
      <c r="B65" t="s" s="8">
        <v>54</v>
      </c>
      <c r="C65" t="n" s="8">
        <f>IF(false,"120922035", "120922035")</f>
      </c>
      <c r="D65" t="s" s="8">
        <v>95</v>
      </c>
      <c r="E65" t="n" s="8">
        <v>1.0</v>
      </c>
      <c r="F65" t="n" s="8">
        <v>11.0</v>
      </c>
      <c r="G65" t="s" s="8">
        <v>58</v>
      </c>
      <c r="H65" t="s" s="8">
        <v>50</v>
      </c>
      <c r="I65" t="s" s="8">
        <v>145</v>
      </c>
    </row>
    <row r="66" ht="16.0" customHeight="true">
      <c r="A66" t="n" s="7">
        <v>4.4922041E7</v>
      </c>
      <c r="B66" t="s" s="8">
        <v>51</v>
      </c>
      <c r="C66" t="n" s="8">
        <f>IF(false,"120921471", "120921471")</f>
      </c>
      <c r="D66" t="s" s="8">
        <v>146</v>
      </c>
      <c r="E66" t="n" s="8">
        <v>1.0</v>
      </c>
      <c r="F66" t="n" s="8">
        <v>59.0</v>
      </c>
      <c r="G66" t="s" s="8">
        <v>53</v>
      </c>
      <c r="H66" t="s" s="8">
        <v>50</v>
      </c>
      <c r="I66" t="s" s="8">
        <v>147</v>
      </c>
    </row>
    <row r="67" ht="16.0" customHeight="true">
      <c r="A67" t="n" s="7">
        <v>4.4890996E7</v>
      </c>
      <c r="B67" t="s" s="8">
        <v>51</v>
      </c>
      <c r="C67" t="n" s="8">
        <f>IF(false,"003-315", "003-315")</f>
      </c>
      <c r="D67" t="s" s="8">
        <v>122</v>
      </c>
      <c r="E67" t="n" s="8">
        <v>1.0</v>
      </c>
      <c r="F67" t="n" s="8">
        <v>142.0</v>
      </c>
      <c r="G67" t="s" s="8">
        <v>58</v>
      </c>
      <c r="H67" t="s" s="8">
        <v>50</v>
      </c>
      <c r="I67" t="s" s="8">
        <v>148</v>
      </c>
    </row>
    <row r="68" ht="16.0" customHeight="true">
      <c r="A68" t="n" s="7">
        <v>4.4671294E7</v>
      </c>
      <c r="B68" t="s" s="8">
        <v>69</v>
      </c>
      <c r="C68" t="n" s="8">
        <f>IF(false,"005-1123", "005-1123")</f>
      </c>
      <c r="D68" t="s" s="8">
        <v>149</v>
      </c>
      <c r="E68" t="n" s="8">
        <v>1.0</v>
      </c>
      <c r="F68" t="n" s="8">
        <v>77.0</v>
      </c>
      <c r="G68" t="s" s="8">
        <v>63</v>
      </c>
      <c r="H68" t="s" s="8">
        <v>50</v>
      </c>
      <c r="I68" t="s" s="8">
        <v>150</v>
      </c>
    </row>
    <row r="69" ht="16.0" customHeight="true">
      <c r="A69" t="n" s="7">
        <v>4.4502692E7</v>
      </c>
      <c r="B69" t="s" s="8">
        <v>133</v>
      </c>
      <c r="C69" t="n" s="8">
        <f>IF(false,"000-631", "000-631")</f>
      </c>
      <c r="D69" t="s" s="8">
        <v>115</v>
      </c>
      <c r="E69" t="n" s="8">
        <v>1.0</v>
      </c>
      <c r="F69" t="n" s="8">
        <v>42.0</v>
      </c>
      <c r="G69" t="s" s="8">
        <v>63</v>
      </c>
      <c r="H69" t="s" s="8">
        <v>50</v>
      </c>
      <c r="I69" t="s" s="8">
        <v>151</v>
      </c>
    </row>
    <row r="70" ht="16.0" customHeight="true">
      <c r="A70" t="n" s="7">
        <v>4.4634813E7</v>
      </c>
      <c r="B70" t="s" s="8">
        <v>69</v>
      </c>
      <c r="C70" t="n" s="8">
        <f>IF(false,"005-1516", "005-1516")</f>
      </c>
      <c r="D70" t="s" s="8">
        <v>85</v>
      </c>
      <c r="E70" t="n" s="8">
        <v>1.0</v>
      </c>
      <c r="F70" t="n" s="8">
        <v>182.0</v>
      </c>
      <c r="G70" t="s" s="8">
        <v>63</v>
      </c>
      <c r="H70" t="s" s="8">
        <v>50</v>
      </c>
      <c r="I70" t="s" s="8">
        <v>152</v>
      </c>
    </row>
    <row r="71" ht="16.0" customHeight="true">
      <c r="A71" t="n" s="7">
        <v>4.4671294E7</v>
      </c>
      <c r="B71" t="s" s="8">
        <v>69</v>
      </c>
      <c r="C71" t="n" s="8">
        <f>IF(false,"005-1123", "005-1123")</f>
      </c>
      <c r="D71" t="s" s="8">
        <v>149</v>
      </c>
      <c r="E71" t="n" s="8">
        <v>1.0</v>
      </c>
      <c r="F71" t="n" s="8">
        <v>38.0</v>
      </c>
      <c r="G71" t="s" s="8">
        <v>58</v>
      </c>
      <c r="H71" t="s" s="8">
        <v>50</v>
      </c>
      <c r="I71" t="s" s="8">
        <v>153</v>
      </c>
    </row>
    <row r="72" ht="16.0" customHeight="true">
      <c r="A72" t="n" s="7">
        <v>4.4578725E7</v>
      </c>
      <c r="B72" t="s" s="8">
        <v>69</v>
      </c>
      <c r="C72" t="n" s="8">
        <f>IF(false,"005-1110", "005-1110")</f>
      </c>
      <c r="D72" t="s" s="8">
        <v>104</v>
      </c>
      <c r="E72" t="n" s="8">
        <v>2.0</v>
      </c>
      <c r="F72" t="n" s="8">
        <v>141.0</v>
      </c>
      <c r="G72" t="s" s="8">
        <v>53</v>
      </c>
      <c r="H72" t="s" s="8">
        <v>50</v>
      </c>
      <c r="I72" t="s" s="8">
        <v>154</v>
      </c>
    </row>
    <row r="73" ht="16.0" customHeight="true">
      <c r="A73" t="n" s="7">
        <v>4.4601519E7</v>
      </c>
      <c r="B73" t="s" s="8">
        <v>69</v>
      </c>
      <c r="C73" t="n" s="8">
        <f>IF(false,"120922390", "120922390")</f>
      </c>
      <c r="D73" t="s" s="8">
        <v>155</v>
      </c>
      <c r="E73" t="n" s="8">
        <v>2.0</v>
      </c>
      <c r="F73" t="n" s="8">
        <v>453.0</v>
      </c>
      <c r="G73" t="s" s="8">
        <v>58</v>
      </c>
      <c r="H73" t="s" s="8">
        <v>50</v>
      </c>
      <c r="I73" t="s" s="8">
        <v>156</v>
      </c>
    </row>
    <row r="74" ht="16.0" customHeight="true">
      <c r="A74" t="n" s="7">
        <v>4.4730174E7</v>
      </c>
      <c r="B74" t="s" s="8">
        <v>56</v>
      </c>
      <c r="C74" t="n" s="8">
        <f>IF(false,"003-319", "003-319")</f>
      </c>
      <c r="D74" t="s" s="8">
        <v>72</v>
      </c>
      <c r="E74" t="n" s="8">
        <v>2.0</v>
      </c>
      <c r="F74" t="n" s="8">
        <v>165.0</v>
      </c>
      <c r="G74" t="s" s="8">
        <v>53</v>
      </c>
      <c r="H74" t="s" s="8">
        <v>50</v>
      </c>
      <c r="I74" t="s" s="8">
        <v>157</v>
      </c>
    </row>
    <row r="75" ht="16.0" customHeight="true">
      <c r="A75" t="n" s="7">
        <v>4.4844186E7</v>
      </c>
      <c r="B75" t="s" s="8">
        <v>51</v>
      </c>
      <c r="C75" t="n" s="8">
        <f>IF(false,"005-1511", "005-1511")</f>
      </c>
      <c r="D75" t="s" s="8">
        <v>158</v>
      </c>
      <c r="E75" t="n" s="8">
        <v>1.0</v>
      </c>
      <c r="F75" t="n" s="8">
        <v>51.0</v>
      </c>
      <c r="G75" t="s" s="8">
        <v>63</v>
      </c>
      <c r="H75" t="s" s="8">
        <v>50</v>
      </c>
      <c r="I75" t="s" s="8">
        <v>159</v>
      </c>
    </row>
    <row r="76" ht="16.0" customHeight="true">
      <c r="A76" t="n" s="7">
        <v>4.4844186E7</v>
      </c>
      <c r="B76" t="s" s="8">
        <v>51</v>
      </c>
      <c r="C76" t="n" s="8">
        <f>IF(false,"005-1515", "005-1515")</f>
      </c>
      <c r="D76" t="s" s="8">
        <v>82</v>
      </c>
      <c r="E76" t="n" s="8">
        <v>1.0</v>
      </c>
      <c r="F76" t="n" s="8">
        <v>49.0</v>
      </c>
      <c r="G76" t="s" s="8">
        <v>63</v>
      </c>
      <c r="H76" t="s" s="8">
        <v>50</v>
      </c>
      <c r="I76" t="s" s="8">
        <v>159</v>
      </c>
    </row>
    <row r="77" ht="16.0" customHeight="true">
      <c r="A77" t="n" s="7">
        <v>4.4904527E7</v>
      </c>
      <c r="B77" t="s" s="8">
        <v>51</v>
      </c>
      <c r="C77" t="n" s="8">
        <f>IF(false,"120906022", "120906022")</f>
      </c>
      <c r="D77" t="s" s="8">
        <v>119</v>
      </c>
      <c r="E77" t="n" s="8">
        <v>2.0</v>
      </c>
      <c r="F77" t="n" s="8">
        <v>308.0</v>
      </c>
      <c r="G77" t="s" s="8">
        <v>63</v>
      </c>
      <c r="H77" t="s" s="8">
        <v>50</v>
      </c>
      <c r="I77" t="s" s="8">
        <v>160</v>
      </c>
    </row>
    <row r="78" ht="16.0" customHeight="true">
      <c r="A78" t="n" s="7">
        <v>4.4908091E7</v>
      </c>
      <c r="B78" t="s" s="8">
        <v>51</v>
      </c>
      <c r="C78" t="n" s="8">
        <f>IF(false,"01-004111", "01-004111")</f>
      </c>
      <c r="D78" t="s" s="8">
        <v>135</v>
      </c>
      <c r="E78" t="n" s="8">
        <v>1.0</v>
      </c>
      <c r="F78" t="n" s="8">
        <v>126.0</v>
      </c>
      <c r="G78" t="s" s="8">
        <v>63</v>
      </c>
      <c r="H78" t="s" s="8">
        <v>50</v>
      </c>
      <c r="I78" t="s" s="8">
        <v>161</v>
      </c>
    </row>
    <row r="79" ht="16.0" customHeight="true">
      <c r="A79" t="n" s="7">
        <v>4.4908091E7</v>
      </c>
      <c r="B79" t="s" s="8">
        <v>51</v>
      </c>
      <c r="C79" t="n" s="8">
        <f>IF(false,"005-1560", "005-1560")</f>
      </c>
      <c r="D79" t="s" s="8">
        <v>137</v>
      </c>
      <c r="E79" t="n" s="8">
        <v>1.0</v>
      </c>
      <c r="F79" t="n" s="8">
        <v>99.0</v>
      </c>
      <c r="G79" t="s" s="8">
        <v>63</v>
      </c>
      <c r="H79" t="s" s="8">
        <v>50</v>
      </c>
      <c r="I79" t="s" s="8">
        <v>161</v>
      </c>
    </row>
    <row r="80" ht="16.0" customHeight="true">
      <c r="A80" t="n" s="7">
        <v>4.4890996E7</v>
      </c>
      <c r="B80" t="s" s="8">
        <v>51</v>
      </c>
      <c r="C80" t="n" s="8">
        <f>IF(false,"003-315", "003-315")</f>
      </c>
      <c r="D80" t="s" s="8">
        <v>122</v>
      </c>
      <c r="E80" t="n" s="8">
        <v>1.0</v>
      </c>
      <c r="F80" t="n" s="8">
        <v>174.0</v>
      </c>
      <c r="G80" t="s" s="8">
        <v>63</v>
      </c>
      <c r="H80" t="s" s="8">
        <v>50</v>
      </c>
      <c r="I80" t="s" s="8">
        <v>162</v>
      </c>
    </row>
    <row r="81" ht="16.0" customHeight="true">
      <c r="A81" t="n" s="7">
        <v>4.4839899E7</v>
      </c>
      <c r="B81" t="s" s="8">
        <v>51</v>
      </c>
      <c r="C81" t="n" s="8">
        <f>IF(false,"005-1514", "005-1514")</f>
      </c>
      <c r="D81" t="s" s="8">
        <v>62</v>
      </c>
      <c r="E81" t="n" s="8">
        <v>1.0</v>
      </c>
      <c r="F81" t="n" s="8">
        <v>100.0</v>
      </c>
      <c r="G81" t="s" s="8">
        <v>63</v>
      </c>
      <c r="H81" t="s" s="8">
        <v>50</v>
      </c>
      <c r="I81" t="s" s="8">
        <v>163</v>
      </c>
    </row>
    <row r="82" ht="16.0" customHeight="true">
      <c r="A82" t="n" s="7">
        <v>4.4839899E7</v>
      </c>
      <c r="B82" t="s" s="8">
        <v>51</v>
      </c>
      <c r="C82" t="n" s="8">
        <f>IF(false,"005-1516", "005-1516")</f>
      </c>
      <c r="D82" t="s" s="8">
        <v>85</v>
      </c>
      <c r="E82" t="n" s="8">
        <v>1.0</v>
      </c>
      <c r="F82" t="n" s="8">
        <v>100.0</v>
      </c>
      <c r="G82" t="s" s="8">
        <v>63</v>
      </c>
      <c r="H82" t="s" s="8">
        <v>50</v>
      </c>
      <c r="I82" t="s" s="8">
        <v>163</v>
      </c>
    </row>
    <row r="83" ht="16.0" customHeight="true">
      <c r="A83" t="n" s="7">
        <v>4.4839899E7</v>
      </c>
      <c r="B83" t="s" s="8">
        <v>51</v>
      </c>
      <c r="C83" t="n" s="8">
        <f>IF(false,"005-1516", "005-1516")</f>
      </c>
      <c r="D83" t="s" s="8">
        <v>85</v>
      </c>
      <c r="E83" t="n" s="8">
        <v>1.0</v>
      </c>
      <c r="F83" t="n" s="8">
        <v>865.0</v>
      </c>
      <c r="G83" t="s" s="8">
        <v>58</v>
      </c>
      <c r="H83" t="s" s="8">
        <v>50</v>
      </c>
      <c r="I83" t="s" s="8">
        <v>164</v>
      </c>
    </row>
    <row r="84" ht="16.0" customHeight="true">
      <c r="A84" t="n" s="7">
        <v>4.4839899E7</v>
      </c>
      <c r="B84" t="s" s="8">
        <v>51</v>
      </c>
      <c r="C84" t="n" s="8">
        <f>IF(false,"005-1514", "005-1514")</f>
      </c>
      <c r="D84" t="s" s="8">
        <v>62</v>
      </c>
      <c r="E84" t="n" s="8">
        <v>1.0</v>
      </c>
      <c r="F84" t="n" s="8">
        <v>865.0</v>
      </c>
      <c r="G84" t="s" s="8">
        <v>58</v>
      </c>
      <c r="H84" t="s" s="8">
        <v>50</v>
      </c>
      <c r="I84" t="s" s="8">
        <v>164</v>
      </c>
    </row>
    <row r="85" ht="16.0" customHeight="true">
      <c r="A85" t="n" s="7">
        <v>4.4926893E7</v>
      </c>
      <c r="B85" t="s" s="8">
        <v>54</v>
      </c>
      <c r="C85" t="n" s="8">
        <f>IF(false,"003-319", "003-319")</f>
      </c>
      <c r="D85" t="s" s="8">
        <v>72</v>
      </c>
      <c r="E85" t="n" s="8">
        <v>2.0</v>
      </c>
      <c r="F85" t="n" s="8">
        <v>1221.0</v>
      </c>
      <c r="G85" t="s" s="8">
        <v>53</v>
      </c>
      <c r="H85" t="s" s="8">
        <v>50</v>
      </c>
      <c r="I85" t="s" s="8">
        <v>165</v>
      </c>
    </row>
    <row r="86" ht="16.0" customHeight="true">
      <c r="A86" t="n" s="7">
        <v>4.4925588E7</v>
      </c>
      <c r="B86" t="s" s="8">
        <v>54</v>
      </c>
      <c r="C86" t="n" s="8">
        <f>IF(false,"120922873", "120922873")</f>
      </c>
      <c r="D86" t="s" s="8">
        <v>166</v>
      </c>
      <c r="E86" t="n" s="8">
        <v>1.0</v>
      </c>
      <c r="F86" t="n" s="8">
        <v>225.0</v>
      </c>
      <c r="G86" t="s" s="8">
        <v>53</v>
      </c>
      <c r="H86" t="s" s="8">
        <v>50</v>
      </c>
      <c r="I86" t="s" s="8">
        <v>167</v>
      </c>
    </row>
    <row r="87" ht="16.0" customHeight="true">
      <c r="A87" t="n" s="7">
        <v>4.4802495E7</v>
      </c>
      <c r="B87" t="s" s="8">
        <v>56</v>
      </c>
      <c r="C87" t="n" s="8">
        <f>IF(false,"005-1514", "005-1514")</f>
      </c>
      <c r="D87" t="s" s="8">
        <v>62</v>
      </c>
      <c r="E87" t="n" s="8">
        <v>2.0</v>
      </c>
      <c r="F87" t="n" s="8">
        <v>809.0</v>
      </c>
      <c r="G87" t="s" s="8">
        <v>58</v>
      </c>
      <c r="H87" t="s" s="8">
        <v>50</v>
      </c>
      <c r="I87" t="s" s="8">
        <v>168</v>
      </c>
    </row>
    <row r="88" ht="16.0" customHeight="true">
      <c r="A88" t="n" s="7">
        <v>4.4910676E7</v>
      </c>
      <c r="B88" t="s" s="8">
        <v>51</v>
      </c>
      <c r="C88" t="n" s="8">
        <f>IF(false,"01-004061", "01-004061")</f>
      </c>
      <c r="D88" t="s" s="8">
        <v>143</v>
      </c>
      <c r="E88" t="n" s="8">
        <v>1.0</v>
      </c>
      <c r="F88" t="n" s="8">
        <v>79.0</v>
      </c>
      <c r="G88" t="s" s="8">
        <v>63</v>
      </c>
      <c r="H88" t="s" s="8">
        <v>50</v>
      </c>
      <c r="I88" t="s" s="8">
        <v>169</v>
      </c>
    </row>
    <row r="89" ht="16.0" customHeight="true">
      <c r="A89" t="n" s="7">
        <v>4.4746504E7</v>
      </c>
      <c r="B89" t="s" s="8">
        <v>56</v>
      </c>
      <c r="C89" t="n" s="8">
        <f>IF(false,"120922407", "120922407")</f>
      </c>
      <c r="D89" t="s" s="8">
        <v>170</v>
      </c>
      <c r="E89" t="n" s="8">
        <v>1.0</v>
      </c>
      <c r="F89" t="n" s="8">
        <v>49.0</v>
      </c>
      <c r="G89" t="s" s="8">
        <v>58</v>
      </c>
      <c r="H89" t="s" s="8">
        <v>50</v>
      </c>
      <c r="I89" t="s" s="8">
        <v>171</v>
      </c>
    </row>
    <row r="90" ht="16.0" customHeight="true">
      <c r="A90" t="n" s="7">
        <v>4.4922561E7</v>
      </c>
      <c r="B90" t="s" s="8">
        <v>51</v>
      </c>
      <c r="C90" t="n" s="8">
        <f>IF(false,"120922819", "120922819")</f>
      </c>
      <c r="D90" t="s" s="8">
        <v>172</v>
      </c>
      <c r="E90" t="n" s="8">
        <v>1.0</v>
      </c>
      <c r="F90" t="n" s="8">
        <v>144.0</v>
      </c>
      <c r="G90" t="s" s="8">
        <v>63</v>
      </c>
      <c r="H90" t="s" s="8">
        <v>50</v>
      </c>
      <c r="I90" t="s" s="8">
        <v>173</v>
      </c>
    </row>
    <row r="91" ht="16.0" customHeight="true">
      <c r="A91" t="n" s="7">
        <v>4.4746504E7</v>
      </c>
      <c r="B91" t="s" s="8">
        <v>56</v>
      </c>
      <c r="C91" t="n" s="8">
        <f>IF(false,"120922407", "120922407")</f>
      </c>
      <c r="D91" t="s" s="8">
        <v>170</v>
      </c>
      <c r="E91" t="n" s="8">
        <v>1.0</v>
      </c>
      <c r="F91" t="n" s="8">
        <v>246.0</v>
      </c>
      <c r="G91" t="s" s="8">
        <v>63</v>
      </c>
      <c r="H91" t="s" s="8">
        <v>50</v>
      </c>
      <c r="I91" t="s" s="8">
        <v>174</v>
      </c>
    </row>
    <row r="92" ht="16.0" customHeight="true">
      <c r="A92" t="n" s="7">
        <v>4.4920614E7</v>
      </c>
      <c r="B92" t="s" s="8">
        <v>51</v>
      </c>
      <c r="C92" t="n" s="8">
        <f>IF(false,"120922351", "120922351")</f>
      </c>
      <c r="D92" t="s" s="8">
        <v>175</v>
      </c>
      <c r="E92" t="n" s="8">
        <v>2.0</v>
      </c>
      <c r="F92" t="n" s="8">
        <v>119.0</v>
      </c>
      <c r="G92" t="s" s="8">
        <v>53</v>
      </c>
      <c r="H92" t="s" s="8">
        <v>50</v>
      </c>
      <c r="I92" t="s" s="8">
        <v>176</v>
      </c>
    </row>
    <row r="93" ht="16.0" customHeight="true">
      <c r="A93" t="n" s="7">
        <v>4.4807045E7</v>
      </c>
      <c r="B93" t="s" s="8">
        <v>51</v>
      </c>
      <c r="C93" t="n" s="8">
        <f>IF(false,"120922351", "120922351")</f>
      </c>
      <c r="D93" t="s" s="8">
        <v>175</v>
      </c>
      <c r="E93" t="n" s="8">
        <v>2.0</v>
      </c>
      <c r="F93" t="n" s="8">
        <v>254.0</v>
      </c>
      <c r="G93" t="s" s="8">
        <v>63</v>
      </c>
      <c r="H93" t="s" s="8">
        <v>50</v>
      </c>
      <c r="I93" t="s" s="8">
        <v>177</v>
      </c>
    </row>
    <row r="94" ht="16.0" customHeight="true">
      <c r="A94" t="n" s="7">
        <v>4.4965324E7</v>
      </c>
      <c r="B94" t="s" s="8">
        <v>54</v>
      </c>
      <c r="C94" t="n" s="8">
        <f>IF(false,"120921943", "120921943")</f>
      </c>
      <c r="D94" t="s" s="8">
        <v>178</v>
      </c>
      <c r="E94" t="n" s="8">
        <v>1.0</v>
      </c>
      <c r="F94" t="n" s="8">
        <v>18.0</v>
      </c>
      <c r="G94" t="s" s="8">
        <v>53</v>
      </c>
      <c r="H94" t="s" s="8">
        <v>50</v>
      </c>
      <c r="I94" t="s" s="8">
        <v>179</v>
      </c>
    </row>
    <row r="95" ht="16.0" customHeight="true">
      <c r="A95" t="n" s="7">
        <v>4.488063E7</v>
      </c>
      <c r="B95" t="s" s="8">
        <v>51</v>
      </c>
      <c r="C95" t="n" s="8">
        <f>IF(false,"120921853", "120921853")</f>
      </c>
      <c r="D95" t="s" s="8">
        <v>52</v>
      </c>
      <c r="E95" t="n" s="8">
        <v>1.0</v>
      </c>
      <c r="F95" t="n" s="8">
        <v>137.0</v>
      </c>
      <c r="G95" t="s" s="8">
        <v>63</v>
      </c>
      <c r="H95" t="s" s="8">
        <v>50</v>
      </c>
      <c r="I95" t="s" s="8">
        <v>180</v>
      </c>
    </row>
    <row r="96" ht="16.0" customHeight="true">
      <c r="A96" t="n" s="7">
        <v>4.4874424E7</v>
      </c>
      <c r="B96" t="s" s="8">
        <v>51</v>
      </c>
      <c r="C96" t="n" s="8">
        <f>IF(false,"120922352", "120922352")</f>
      </c>
      <c r="D96" t="s" s="8">
        <v>181</v>
      </c>
      <c r="E96" t="n" s="8">
        <v>1.0</v>
      </c>
      <c r="F96" t="n" s="8">
        <v>160.0</v>
      </c>
      <c r="G96" t="s" s="8">
        <v>63</v>
      </c>
      <c r="H96" t="s" s="8">
        <v>50</v>
      </c>
      <c r="I96" t="s" s="8">
        <v>182</v>
      </c>
    </row>
    <row r="97" ht="16.0" customHeight="true">
      <c r="A97" t="n" s="7">
        <v>4.4923704E7</v>
      </c>
      <c r="B97" t="s" s="8">
        <v>54</v>
      </c>
      <c r="C97" t="n" s="8">
        <f>IF(false,"005-1104", "005-1104")</f>
      </c>
      <c r="D97" t="s" s="8">
        <v>183</v>
      </c>
      <c r="E97" t="n" s="8">
        <v>1.0</v>
      </c>
      <c r="F97" t="n" s="8">
        <v>98.0</v>
      </c>
      <c r="G97" t="s" s="8">
        <v>58</v>
      </c>
      <c r="H97" t="s" s="8">
        <v>50</v>
      </c>
      <c r="I97" t="s" s="8">
        <v>184</v>
      </c>
    </row>
    <row r="98" ht="16.0" customHeight="true">
      <c r="A98" t="n" s="7">
        <v>4.4937374E7</v>
      </c>
      <c r="B98" t="s" s="8">
        <v>54</v>
      </c>
      <c r="C98" t="n" s="8">
        <f>IF(false,"005-1256", "005-1256")</f>
      </c>
      <c r="D98" t="s" s="8">
        <v>185</v>
      </c>
      <c r="E98" t="n" s="8">
        <v>1.0</v>
      </c>
      <c r="F98" t="n" s="8">
        <v>26.0</v>
      </c>
      <c r="G98" t="s" s="8">
        <v>53</v>
      </c>
      <c r="H98" t="s" s="8">
        <v>50</v>
      </c>
      <c r="I98" t="s" s="8">
        <v>186</v>
      </c>
    </row>
    <row r="99" ht="16.0" customHeight="true">
      <c r="A99" t="n" s="7">
        <v>4.4920614E7</v>
      </c>
      <c r="B99" t="s" s="8">
        <v>51</v>
      </c>
      <c r="C99" t="n" s="8">
        <f>IF(false,"120922351", "120922351")</f>
      </c>
      <c r="D99" t="s" s="8">
        <v>175</v>
      </c>
      <c r="E99" t="n" s="8">
        <v>2.0</v>
      </c>
      <c r="F99" t="n" s="8">
        <v>248.0</v>
      </c>
      <c r="G99" t="s" s="8">
        <v>63</v>
      </c>
      <c r="H99" t="s" s="8">
        <v>50</v>
      </c>
      <c r="I99" t="s" s="8">
        <v>187</v>
      </c>
    </row>
    <row r="100" ht="16.0" customHeight="true">
      <c r="A100" t="n" s="7">
        <v>4.486029E7</v>
      </c>
      <c r="B100" t="s" s="8">
        <v>51</v>
      </c>
      <c r="C100" t="n" s="8">
        <f>IF(false,"000-631", "000-631")</f>
      </c>
      <c r="D100" t="s" s="8">
        <v>115</v>
      </c>
      <c r="E100" t="n" s="8">
        <v>1.0</v>
      </c>
      <c r="F100" t="n" s="8">
        <v>88.0</v>
      </c>
      <c r="G100" t="s" s="8">
        <v>63</v>
      </c>
      <c r="H100" t="s" s="8">
        <v>50</v>
      </c>
      <c r="I100" t="s" s="8">
        <v>188</v>
      </c>
    </row>
    <row r="101" ht="16.0" customHeight="true">
      <c r="A101" t="n" s="7">
        <v>4.4919989E7</v>
      </c>
      <c r="B101" t="s" s="8">
        <v>51</v>
      </c>
      <c r="C101" t="n" s="8">
        <f>IF(false,"120906023", "120906023")</f>
      </c>
      <c r="D101" t="s" s="8">
        <v>189</v>
      </c>
      <c r="E101" t="n" s="8">
        <v>1.0</v>
      </c>
      <c r="F101" t="n" s="8">
        <v>19.0</v>
      </c>
      <c r="G101" t="s" s="8">
        <v>63</v>
      </c>
      <c r="H101" t="s" s="8">
        <v>50</v>
      </c>
      <c r="I101" t="s" s="8">
        <v>190</v>
      </c>
    </row>
    <row r="102" ht="16.0" customHeight="true">
      <c r="A102" t="n" s="7">
        <v>4.4917653E7</v>
      </c>
      <c r="B102" t="s" s="8">
        <v>51</v>
      </c>
      <c r="C102" t="n" s="8">
        <f>IF(false,"003-319", "003-319")</f>
      </c>
      <c r="D102" t="s" s="8">
        <v>72</v>
      </c>
      <c r="E102" t="n" s="8">
        <v>1.0</v>
      </c>
      <c r="F102" t="n" s="8">
        <v>189.0</v>
      </c>
      <c r="G102" t="s" s="8">
        <v>63</v>
      </c>
      <c r="H102" t="s" s="8">
        <v>50</v>
      </c>
      <c r="I102" t="s" s="8">
        <v>191</v>
      </c>
    </row>
    <row r="103" ht="16.0" customHeight="true">
      <c r="A103" t="n" s="7">
        <v>4.483707E7</v>
      </c>
      <c r="B103" t="s" s="8">
        <v>51</v>
      </c>
      <c r="C103" t="n" s="8">
        <f>IF(false,"01-003884", "01-003884")</f>
      </c>
      <c r="D103" t="s" s="8">
        <v>65</v>
      </c>
      <c r="E103" t="n" s="8">
        <v>4.0</v>
      </c>
      <c r="F103" t="n" s="8">
        <v>500.0</v>
      </c>
      <c r="G103" t="s" s="8">
        <v>63</v>
      </c>
      <c r="H103" t="s" s="8">
        <v>50</v>
      </c>
      <c r="I103" t="s" s="8">
        <v>192</v>
      </c>
    </row>
    <row r="104" ht="16.0" customHeight="true">
      <c r="A104" t="n" s="7">
        <v>4.4926893E7</v>
      </c>
      <c r="B104" t="s" s="8">
        <v>54</v>
      </c>
      <c r="C104" t="n" s="8">
        <f>IF(false,"003-319", "003-319")</f>
      </c>
      <c r="D104" t="s" s="8">
        <v>72</v>
      </c>
      <c r="E104" t="n" s="8">
        <v>2.0</v>
      </c>
      <c r="F104" t="n" s="8">
        <v>396.0</v>
      </c>
      <c r="G104" t="s" s="8">
        <v>63</v>
      </c>
      <c r="H104" t="s" s="8">
        <v>50</v>
      </c>
      <c r="I104" t="s" s="8">
        <v>193</v>
      </c>
    </row>
    <row r="105" ht="16.0" customHeight="true">
      <c r="A105" t="n" s="7">
        <v>4.4879731E7</v>
      </c>
      <c r="B105" t="s" s="8">
        <v>51</v>
      </c>
      <c r="C105" t="n" s="8">
        <f>IF(false,"120921900", "120921900")</f>
      </c>
      <c r="D105" t="s" s="8">
        <v>127</v>
      </c>
      <c r="E105" t="n" s="8">
        <v>1.0</v>
      </c>
      <c r="F105" t="n" s="8">
        <v>589.0</v>
      </c>
      <c r="G105" t="s" s="8">
        <v>58</v>
      </c>
      <c r="H105" t="s" s="8">
        <v>50</v>
      </c>
      <c r="I105" t="s" s="8">
        <v>194</v>
      </c>
    </row>
    <row r="106" ht="16.0" customHeight="true">
      <c r="A106" t="n" s="7">
        <v>4.4908034E7</v>
      </c>
      <c r="B106" t="s" s="8">
        <v>51</v>
      </c>
      <c r="C106" t="n" s="8">
        <f>IF(false,"005-1250", "005-1250")</f>
      </c>
      <c r="D106" t="s" s="8">
        <v>131</v>
      </c>
      <c r="E106" t="n" s="8">
        <v>2.0</v>
      </c>
      <c r="F106" t="n" s="8">
        <v>114.0</v>
      </c>
      <c r="G106" t="s" s="8">
        <v>63</v>
      </c>
      <c r="H106" t="s" s="8">
        <v>50</v>
      </c>
      <c r="I106" t="s" s="8">
        <v>195</v>
      </c>
    </row>
    <row r="107" ht="16.0" customHeight="true">
      <c r="A107" t="n" s="7">
        <v>4.4908034E7</v>
      </c>
      <c r="B107" t="s" s="8">
        <v>51</v>
      </c>
      <c r="C107" t="n" s="8">
        <f>IF(false,"003-319", "003-319")</f>
      </c>
      <c r="D107" t="s" s="8">
        <v>72</v>
      </c>
      <c r="E107" t="n" s="8">
        <v>2.0</v>
      </c>
      <c r="F107" t="n" s="8">
        <v>92.0</v>
      </c>
      <c r="G107" t="s" s="8">
        <v>63</v>
      </c>
      <c r="H107" t="s" s="8">
        <v>50</v>
      </c>
      <c r="I107" t="s" s="8">
        <v>195</v>
      </c>
    </row>
    <row r="108" ht="16.0" customHeight="true">
      <c r="A108" t="n" s="7">
        <v>4.4837001E7</v>
      </c>
      <c r="B108" t="s" s="8">
        <v>51</v>
      </c>
      <c r="C108" t="n" s="8">
        <f>IF(false,"120921901", "120921901")</f>
      </c>
      <c r="D108" t="s" s="8">
        <v>196</v>
      </c>
      <c r="E108" t="n" s="8">
        <v>1.0</v>
      </c>
      <c r="F108" t="n" s="8">
        <v>295.0</v>
      </c>
      <c r="G108" t="s" s="8">
        <v>63</v>
      </c>
      <c r="H108" t="s" s="8">
        <v>50</v>
      </c>
      <c r="I108" t="s" s="8">
        <v>197</v>
      </c>
    </row>
    <row r="109" ht="16.0" customHeight="true">
      <c r="A109" t="n" s="7">
        <v>4.4875818E7</v>
      </c>
      <c r="B109" t="s" s="8">
        <v>51</v>
      </c>
      <c r="C109" t="n" s="8">
        <f>IF(false,"005-1516", "005-1516")</f>
      </c>
      <c r="D109" t="s" s="8">
        <v>85</v>
      </c>
      <c r="E109" t="n" s="8">
        <v>1.0</v>
      </c>
      <c r="F109" t="n" s="8">
        <v>481.0</v>
      </c>
      <c r="G109" t="s" s="8">
        <v>58</v>
      </c>
      <c r="H109" t="s" s="8">
        <v>50</v>
      </c>
      <c r="I109" t="s" s="8">
        <v>198</v>
      </c>
    </row>
    <row r="110" ht="16.0" customHeight="true">
      <c r="A110" t="n" s="7">
        <v>4.4876039E7</v>
      </c>
      <c r="B110" t="s" s="8">
        <v>51</v>
      </c>
      <c r="C110" t="n" s="8">
        <f>IF(false,"005-1358", "005-1358")</f>
      </c>
      <c r="D110" t="s" s="8">
        <v>102</v>
      </c>
      <c r="E110" t="n" s="8">
        <v>1.0</v>
      </c>
      <c r="F110" t="n" s="8">
        <v>375.0</v>
      </c>
      <c r="G110" t="s" s="8">
        <v>58</v>
      </c>
      <c r="H110" t="s" s="8">
        <v>50</v>
      </c>
      <c r="I110" t="s" s="8">
        <v>199</v>
      </c>
    </row>
    <row r="111" ht="16.0" customHeight="true">
      <c r="A111" t="n" s="7">
        <v>4.4876039E7</v>
      </c>
      <c r="B111" t="s" s="8">
        <v>51</v>
      </c>
      <c r="C111" t="n" s="8">
        <f>IF(false,"120921743", "120921743")</f>
      </c>
      <c r="D111" t="s" s="8">
        <v>200</v>
      </c>
      <c r="E111" t="n" s="8">
        <v>1.0</v>
      </c>
      <c r="F111" t="n" s="8">
        <v>347.0</v>
      </c>
      <c r="G111" t="s" s="8">
        <v>58</v>
      </c>
      <c r="H111" t="s" s="8">
        <v>50</v>
      </c>
      <c r="I111" t="s" s="8">
        <v>199</v>
      </c>
    </row>
    <row r="112" ht="16.0" customHeight="true">
      <c r="A112" t="n" s="7">
        <v>4.4623188E7</v>
      </c>
      <c r="B112" t="s" s="8">
        <v>69</v>
      </c>
      <c r="C112" t="n" s="8">
        <f>IF(false,"120921791", "120921791")</f>
      </c>
      <c r="D112" t="s" s="8">
        <v>201</v>
      </c>
      <c r="E112" t="n" s="8">
        <v>2.0</v>
      </c>
      <c r="F112" t="n" s="8">
        <v>348.0</v>
      </c>
      <c r="G112" t="s" s="8">
        <v>63</v>
      </c>
      <c r="H112" t="s" s="8">
        <v>50</v>
      </c>
      <c r="I112" t="s" s="8">
        <v>202</v>
      </c>
    </row>
    <row r="113" ht="16.0" customHeight="true">
      <c r="A113" t="n" s="7">
        <v>4.4730174E7</v>
      </c>
      <c r="B113" t="s" s="8">
        <v>56</v>
      </c>
      <c r="C113" t="n" s="8">
        <f>IF(false,"003-319", "003-319")</f>
      </c>
      <c r="D113" t="s" s="8">
        <v>72</v>
      </c>
      <c r="E113" t="n" s="8">
        <v>2.0</v>
      </c>
      <c r="F113" t="n" s="8">
        <v>414.0</v>
      </c>
      <c r="G113" t="s" s="8">
        <v>63</v>
      </c>
      <c r="H113" t="s" s="8">
        <v>50</v>
      </c>
      <c r="I113" t="s" s="8">
        <v>203</v>
      </c>
    </row>
    <row r="114" ht="16.0" customHeight="true">
      <c r="A114" t="n" s="7">
        <v>4.4948531E7</v>
      </c>
      <c r="B114" t="s" s="8">
        <v>54</v>
      </c>
      <c r="C114" t="n" s="8">
        <f>IF(false,"120921905", "120921905")</f>
      </c>
      <c r="D114" t="s" s="8">
        <v>204</v>
      </c>
      <c r="E114" t="n" s="8">
        <v>1.0</v>
      </c>
      <c r="F114" t="n" s="8">
        <v>379.0</v>
      </c>
      <c r="G114" t="s" s="8">
        <v>58</v>
      </c>
      <c r="H114" t="s" s="8">
        <v>50</v>
      </c>
      <c r="I114" t="s" s="8">
        <v>205</v>
      </c>
    </row>
    <row r="115" ht="16.0" customHeight="true">
      <c r="A115" t="n" s="7">
        <v>4.4923206E7</v>
      </c>
      <c r="B115" t="s" s="8">
        <v>51</v>
      </c>
      <c r="C115" t="n" s="8">
        <f>IF(false,"000-631", "000-631")</f>
      </c>
      <c r="D115" t="s" s="8">
        <v>115</v>
      </c>
      <c r="E115" t="n" s="8">
        <v>2.0</v>
      </c>
      <c r="F115" t="n" s="8">
        <v>152.0</v>
      </c>
      <c r="G115" t="s" s="8">
        <v>63</v>
      </c>
      <c r="H115" t="s" s="8">
        <v>50</v>
      </c>
      <c r="I115" t="s" s="8">
        <v>206</v>
      </c>
    </row>
    <row r="116" ht="16.0" customHeight="true">
      <c r="A116" t="n" s="7">
        <v>4.4792068E7</v>
      </c>
      <c r="B116" t="s" s="8">
        <v>56</v>
      </c>
      <c r="C116" t="n" s="8">
        <f>IF(false,"120921374", "120921374")</f>
      </c>
      <c r="D116" t="s" s="8">
        <v>207</v>
      </c>
      <c r="E116" t="n" s="8">
        <v>1.0</v>
      </c>
      <c r="F116" t="n" s="8">
        <v>141.0</v>
      </c>
      <c r="G116" t="s" s="8">
        <v>63</v>
      </c>
      <c r="H116" t="s" s="8">
        <v>50</v>
      </c>
      <c r="I116" t="s" s="8">
        <v>208</v>
      </c>
    </row>
    <row r="117" ht="16.0" customHeight="true">
      <c r="A117" t="n" s="7">
        <v>4.4923206E7</v>
      </c>
      <c r="B117" t="s" s="8">
        <v>51</v>
      </c>
      <c r="C117" t="n" s="8">
        <f>IF(false,"000-631", "000-631")</f>
      </c>
      <c r="D117" t="s" s="8">
        <v>115</v>
      </c>
      <c r="E117" t="n" s="8">
        <v>2.0</v>
      </c>
      <c r="F117" t="n" s="8">
        <v>93.0</v>
      </c>
      <c r="G117" t="s" s="8">
        <v>53</v>
      </c>
      <c r="H117" t="s" s="8">
        <v>50</v>
      </c>
      <c r="I117" t="s" s="8">
        <v>209</v>
      </c>
    </row>
    <row r="118" ht="16.0" customHeight="true">
      <c r="A118" t="n" s="7">
        <v>4.5001869E7</v>
      </c>
      <c r="B118" t="s" s="8">
        <v>54</v>
      </c>
      <c r="C118" t="n" s="8">
        <f>IF(false,"01-003810", "01-003810")</f>
      </c>
      <c r="D118" t="s" s="8">
        <v>210</v>
      </c>
      <c r="E118" t="n" s="8">
        <v>1.0</v>
      </c>
      <c r="F118" t="n" s="8">
        <v>207.0</v>
      </c>
      <c r="G118" t="s" s="8">
        <v>58</v>
      </c>
      <c r="H118" t="s" s="8">
        <v>50</v>
      </c>
      <c r="I118" t="s" s="8">
        <v>211</v>
      </c>
    </row>
    <row r="119" ht="16.0" customHeight="true">
      <c r="A119" t="n" s="7">
        <v>4.4831885E7</v>
      </c>
      <c r="B119" t="s" s="8">
        <v>51</v>
      </c>
      <c r="C119" t="n" s="8">
        <f>IF(false,"120922090", "120922090")</f>
      </c>
      <c r="D119" t="s" s="8">
        <v>139</v>
      </c>
      <c r="E119" t="n" s="8">
        <v>1.0</v>
      </c>
      <c r="F119" t="n" s="8">
        <v>110.0</v>
      </c>
      <c r="G119" t="s" s="8">
        <v>58</v>
      </c>
      <c r="H119" t="s" s="8">
        <v>50</v>
      </c>
      <c r="I119" t="s" s="8">
        <v>212</v>
      </c>
    </row>
    <row r="120" ht="16.0" customHeight="true">
      <c r="A120" t="n" s="7">
        <v>4.4929349E7</v>
      </c>
      <c r="B120" t="s" s="8">
        <v>54</v>
      </c>
      <c r="C120" t="n" s="8">
        <f>IF(false,"005-1516", "005-1516")</f>
      </c>
      <c r="D120" t="s" s="8">
        <v>85</v>
      </c>
      <c r="E120" t="n" s="8">
        <v>1.0</v>
      </c>
      <c r="F120" t="n" s="8">
        <v>230.0</v>
      </c>
      <c r="G120" t="s" s="8">
        <v>58</v>
      </c>
      <c r="H120" t="s" s="8">
        <v>50</v>
      </c>
      <c r="I120" t="s" s="8">
        <v>213</v>
      </c>
    </row>
    <row r="121" ht="16.0" customHeight="true"/>
    <row r="122" ht="16.0" customHeight="true">
      <c r="A122" t="s" s="1">
        <v>37</v>
      </c>
      <c r="B122" s="1"/>
      <c r="C122" s="1"/>
      <c r="D122" s="1"/>
      <c r="E122" s="1"/>
      <c r="F122" t="n" s="8">
        <v>26816.0</v>
      </c>
      <c r="G122" s="2"/>
    </row>
    <row r="123" ht="16.0" customHeight="true"/>
    <row r="124" ht="16.0" customHeight="true">
      <c r="A124" t="s" s="1">
        <v>36</v>
      </c>
    </row>
    <row r="125" ht="34.0" customHeight="true">
      <c r="A125" t="s" s="9">
        <v>38</v>
      </c>
      <c r="B125" t="s" s="9">
        <v>0</v>
      </c>
      <c r="C125" t="s" s="9">
        <v>43</v>
      </c>
      <c r="D125" t="s" s="9">
        <v>1</v>
      </c>
      <c r="E125" t="s" s="9">
        <v>2</v>
      </c>
      <c r="F125" t="s" s="9">
        <v>39</v>
      </c>
      <c r="G125" t="s" s="9">
        <v>5</v>
      </c>
      <c r="H125" t="s" s="9">
        <v>3</v>
      </c>
      <c r="I125" t="s" s="9">
        <v>4</v>
      </c>
    </row>
    <row r="126" ht="16.0" customHeight="true">
      <c r="A126" t="n" s="8">
        <v>4.4803543E7</v>
      </c>
      <c r="B126" t="s" s="8">
        <v>56</v>
      </c>
      <c r="C126" t="n" s="8">
        <f>IF(false,"005-1516", "005-1516")</f>
      </c>
      <c r="D126" t="s" s="8">
        <v>85</v>
      </c>
      <c r="E126" t="n" s="8">
        <v>1.0</v>
      </c>
      <c r="F126" t="n" s="8">
        <v>-170.0</v>
      </c>
      <c r="G126" t="s" s="8">
        <v>214</v>
      </c>
      <c r="H126" t="s" s="8">
        <v>54</v>
      </c>
      <c r="I126" t="s" s="8">
        <v>215</v>
      </c>
    </row>
    <row r="127" ht="16.0" customHeight="true">
      <c r="A127" t="n" s="8">
        <v>4.4803543E7</v>
      </c>
      <c r="B127" t="s" s="8">
        <v>56</v>
      </c>
      <c r="C127" t="n" s="8">
        <f>IF(false,"005-1516", "005-1516")</f>
      </c>
      <c r="D127" t="s" s="8">
        <v>85</v>
      </c>
      <c r="E127" t="n" s="8">
        <v>1.0</v>
      </c>
      <c r="F127" t="n" s="8">
        <v>-149.0</v>
      </c>
      <c r="G127" t="s" s="8">
        <v>216</v>
      </c>
      <c r="H127" t="s" s="8">
        <v>54</v>
      </c>
      <c r="I127" t="s" s="8">
        <v>217</v>
      </c>
    </row>
    <row r="128" ht="16.0" customHeight="true"/>
    <row r="129" ht="16.0" customHeight="true">
      <c r="A129" t="s" s="1">
        <v>37</v>
      </c>
      <c r="F129" t="n" s="8">
        <v>-319.0</v>
      </c>
      <c r="G129" s="2"/>
      <c r="H129" s="0"/>
      <c r="I129" s="0"/>
    </row>
    <row r="130" ht="16.0" customHeight="true">
      <c r="A130" s="1"/>
      <c r="B130" s="1"/>
      <c r="C130" s="1"/>
      <c r="D130" s="1"/>
      <c r="E130" s="1"/>
      <c r="F130" s="1"/>
      <c r="G130" s="1"/>
      <c r="H130" s="1"/>
      <c r="I130" s="1"/>
    </row>
    <row r="131" ht="16.0" customHeight="true">
      <c r="A131" t="s" s="1">
        <v>40</v>
      </c>
    </row>
    <row r="132" ht="34.0" customHeight="true">
      <c r="A132" t="s" s="9">
        <v>47</v>
      </c>
      <c r="B132" t="s" s="9">
        <v>48</v>
      </c>
      <c r="C132" s="9"/>
      <c r="D132" s="9"/>
      <c r="E132" s="9"/>
      <c r="F132" t="s" s="9">
        <v>39</v>
      </c>
      <c r="G132" t="s" s="9">
        <v>5</v>
      </c>
      <c r="H132" t="s" s="9">
        <v>3</v>
      </c>
      <c r="I132" t="s" s="9">
        <v>4</v>
      </c>
    </row>
    <row r="133" ht="16.0" customHeight="true"/>
    <row r="134" ht="16.0" customHeight="true">
      <c r="A134" t="s" s="1">
        <v>37</v>
      </c>
      <c r="F134" t="n" s="8">
        <v>0.0</v>
      </c>
      <c r="G134" s="2"/>
      <c r="H134" s="0"/>
      <c r="I134" s="0"/>
    </row>
    <row r="135" ht="16.0" customHeight="true">
      <c r="A135" s="1"/>
      <c r="B135" s="1"/>
      <c r="C135" s="1"/>
      <c r="D135" s="1"/>
      <c r="E135" s="1"/>
      <c r="F135" s="1"/>
      <c r="G135" s="1"/>
      <c r="H135" s="1"/>
      <c r="I13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